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-120" yWindow="-120" windowWidth="20640" windowHeight="11760"/>
  </bookViews>
  <sheets>
    <sheet name="УП" sheetId="1" r:id="rId1"/>
    <sheet name="КУГ" sheetId="3" r:id="rId2"/>
  </sheets>
  <calcPr calcId="114210"/>
</workbook>
</file>

<file path=xl/calcChain.xml><?xml version="1.0" encoding="utf-8"?>
<calcChain xmlns="http://schemas.openxmlformats.org/spreadsheetml/2006/main">
  <c r="D89" i="1"/>
  <c r="E89"/>
  <c r="F89"/>
  <c r="G89"/>
  <c r="H89"/>
  <c r="I89"/>
  <c r="J89"/>
  <c r="C22"/>
  <c r="C21"/>
  <c r="C20"/>
  <c r="C18"/>
  <c r="C17"/>
  <c r="C16"/>
  <c r="C15"/>
  <c r="C14"/>
  <c r="C13"/>
  <c r="C12"/>
  <c r="C11"/>
  <c r="C10"/>
  <c r="C9"/>
  <c r="C8"/>
  <c r="C7"/>
  <c r="C6"/>
  <c r="D70"/>
  <c r="D66"/>
  <c r="D63"/>
  <c r="D55"/>
  <c r="C35"/>
  <c r="C79"/>
  <c r="C78"/>
  <c r="C77"/>
  <c r="C74"/>
  <c r="D75"/>
  <c r="E75"/>
  <c r="F75"/>
  <c r="G75"/>
  <c r="H75"/>
  <c r="I75"/>
  <c r="J75"/>
  <c r="C75"/>
  <c r="F55"/>
  <c r="J55"/>
  <c r="J49"/>
  <c r="J45"/>
  <c r="J35"/>
  <c r="C49"/>
  <c r="C45"/>
  <c r="C24"/>
  <c r="J34"/>
  <c r="C34"/>
  <c r="J5"/>
  <c r="I5"/>
  <c r="H5"/>
  <c r="G5"/>
  <c r="F5"/>
  <c r="E5"/>
  <c r="C70"/>
  <c r="C66"/>
  <c r="C63"/>
  <c r="C55"/>
  <c r="E4"/>
  <c r="J30"/>
  <c r="J24"/>
  <c r="C30"/>
  <c r="G4"/>
  <c r="J4"/>
  <c r="AD4"/>
  <c r="C5"/>
  <c r="C89"/>
  <c r="I4"/>
  <c r="F4"/>
  <c r="H4"/>
  <c r="C4"/>
</calcChain>
</file>

<file path=xl/sharedStrings.xml><?xml version="1.0" encoding="utf-8"?>
<sst xmlns="http://schemas.openxmlformats.org/spreadsheetml/2006/main" count="323" uniqueCount="193">
  <si>
    <t>Индекс</t>
  </si>
  <si>
    <t>Наименование</t>
  </si>
  <si>
    <t>Всего</t>
  </si>
  <si>
    <t>Объем образовательной программы в академических часах</t>
  </si>
  <si>
    <t>Рекомендуемый семестр изучения</t>
  </si>
  <si>
    <t>Теоретические занятия</t>
  </si>
  <si>
    <t>Лабораторные и практические занятия</t>
  </si>
  <si>
    <t xml:space="preserve"> Курсовой проект (работа)</t>
  </si>
  <si>
    <t>Практика</t>
  </si>
  <si>
    <t>Самостоятельная работа</t>
  </si>
  <si>
    <t>Промежуточная аттестация</t>
  </si>
  <si>
    <t>Обязательная часть образовательной программы</t>
  </si>
  <si>
    <t>Блок ООД</t>
  </si>
  <si>
    <t>ООД.01</t>
  </si>
  <si>
    <t>Русский язык</t>
  </si>
  <si>
    <t>ООД.02</t>
  </si>
  <si>
    <t>Литература</t>
  </si>
  <si>
    <t>ООД.03</t>
  </si>
  <si>
    <t>ООД.04</t>
  </si>
  <si>
    <t>Математика</t>
  </si>
  <si>
    <t>ООД.05</t>
  </si>
  <si>
    <t>ООД.06</t>
  </si>
  <si>
    <t>Физическая культура</t>
  </si>
  <si>
    <t>ООД.07</t>
  </si>
  <si>
    <t>ООД.08</t>
  </si>
  <si>
    <t>ООД.09</t>
  </si>
  <si>
    <t>ООД.10</t>
  </si>
  <si>
    <t>ООД.11</t>
  </si>
  <si>
    <t>ООД.12</t>
  </si>
  <si>
    <t>ПА</t>
  </si>
  <si>
    <t>Иностранный язык в профессиональной деятельности</t>
  </si>
  <si>
    <t>Основы финансовой грамотности</t>
  </si>
  <si>
    <t>ОПБ</t>
  </si>
  <si>
    <t>Обязательный профессиональный блок</t>
  </si>
  <si>
    <t>Общепрофессиональный цикл</t>
  </si>
  <si>
    <t>ОП.01</t>
  </si>
  <si>
    <t>ОП.02</t>
  </si>
  <si>
    <t>ОП.03</t>
  </si>
  <si>
    <t>ОП.04</t>
  </si>
  <si>
    <t>ОП.XX</t>
  </si>
  <si>
    <t>Профессиональный цикл</t>
  </si>
  <si>
    <t>ПМ.01</t>
  </si>
  <si>
    <t>МДК.01.01</t>
  </si>
  <si>
    <t>МДК.01.02</t>
  </si>
  <si>
    <t>МДК.01.03</t>
  </si>
  <si>
    <t>МДК.01.ХХ</t>
  </si>
  <si>
    <t>УП.01</t>
  </si>
  <si>
    <t>ПП.01</t>
  </si>
  <si>
    <t>ПМ.ХХ</t>
  </si>
  <si>
    <t>МДК.ХХ.ХХ</t>
  </si>
  <si>
    <t>УП.ХХ</t>
  </si>
  <si>
    <t>ПП.ХХ</t>
  </si>
  <si>
    <t>ДПБ 1</t>
  </si>
  <si>
    <t>ДПБ Х</t>
  </si>
  <si>
    <t>ГИА.00</t>
  </si>
  <si>
    <t>Государственная итоговая аттестация</t>
  </si>
  <si>
    <t>Итого:</t>
  </si>
  <si>
    <t>ПН</t>
  </si>
  <si>
    <t>Дополнительный профессиональный блок</t>
  </si>
  <si>
    <t>МДМ.ХХ</t>
  </si>
  <si>
    <t>Общий гуманитарный и социально-экономический цикл</t>
  </si>
  <si>
    <t>ОГСЭ .01</t>
  </si>
  <si>
    <t>Основы философии</t>
  </si>
  <si>
    <t>ОГСЭ.02</t>
  </si>
  <si>
    <t xml:space="preserve">История  </t>
  </si>
  <si>
    <t>ОГСЭ.03</t>
  </si>
  <si>
    <t>ОГСЭ.04</t>
  </si>
  <si>
    <t>ОГСЭ.05</t>
  </si>
  <si>
    <t xml:space="preserve">ЕН.00
</t>
  </si>
  <si>
    <t>Математический и общий естественнонаучный цикл</t>
  </si>
  <si>
    <t>ЕН.02</t>
  </si>
  <si>
    <t>Информатика</t>
  </si>
  <si>
    <t>ОГСЭ.00</t>
  </si>
  <si>
    <t>Название месяца</t>
  </si>
  <si>
    <t>ЕН.01</t>
  </si>
  <si>
    <t>В т.ч. в форме практической подготовки</t>
  </si>
  <si>
    <t>Компоненты  программы</t>
  </si>
  <si>
    <t xml:space="preserve"> Всего час. в неделю  учебных занятий</t>
  </si>
  <si>
    <t xml:space="preserve"> </t>
  </si>
  <si>
    <t>Примерный календарный учебный график</t>
  </si>
  <si>
    <t>всего</t>
  </si>
  <si>
    <t>ОП.ХХ</t>
  </si>
  <si>
    <t>ООД.00</t>
  </si>
  <si>
    <t>Общеобразовательный цикл</t>
  </si>
  <si>
    <t>Химия</t>
  </si>
  <si>
    <t>Биология</t>
  </si>
  <si>
    <t>География</t>
  </si>
  <si>
    <t xml:space="preserve">Математика  </t>
  </si>
  <si>
    <t xml:space="preserve">Иностранный язык </t>
  </si>
  <si>
    <t xml:space="preserve">Информатика </t>
  </si>
  <si>
    <t xml:space="preserve">Физика </t>
  </si>
  <si>
    <t xml:space="preserve">Обществознание </t>
  </si>
  <si>
    <t xml:space="preserve">ООД.13 </t>
  </si>
  <si>
    <t>Основы безопасности Жизнедеятельности</t>
  </si>
  <si>
    <t>Основы безопасности жизнедеятельности</t>
  </si>
  <si>
    <t>Психология общения</t>
  </si>
  <si>
    <t>Инженерная графика</t>
  </si>
  <si>
    <t xml:space="preserve">Электротехника </t>
  </si>
  <si>
    <t>Метрология, стандартизация и сертификация</t>
  </si>
  <si>
    <t>Техническая механика</t>
  </si>
  <si>
    <t>Материаловедение</t>
  </si>
  <si>
    <t>Основы электроники и схемотехники</t>
  </si>
  <si>
    <t>Измерительная техника</t>
  </si>
  <si>
    <t>Основы бережливого производства</t>
  </si>
  <si>
    <t>ОП.05</t>
  </si>
  <si>
    <t>ОП.09</t>
  </si>
  <si>
    <t>ОП.10</t>
  </si>
  <si>
    <t>ОП.11</t>
  </si>
  <si>
    <t>ОП.12</t>
  </si>
  <si>
    <t>ОП.13</t>
  </si>
  <si>
    <t>ОП.15</t>
  </si>
  <si>
    <t>Электрические машины и аппараты</t>
  </si>
  <si>
    <t xml:space="preserve">Электроснабжение </t>
  </si>
  <si>
    <t>Основы технической эксплуатации и обслуживания электрического и электромеханического оборудования</t>
  </si>
  <si>
    <t>МДК.01.04</t>
  </si>
  <si>
    <t xml:space="preserve">Электрическое и электромеханическое оборудование </t>
  </si>
  <si>
    <t>МДК.01.05</t>
  </si>
  <si>
    <t>Техническое регулирование и контроль качества электрического и электромеханического оборудования</t>
  </si>
  <si>
    <t>Учебная практика</t>
  </si>
  <si>
    <t>Производственная практика</t>
  </si>
  <si>
    <t>МДК.02.01</t>
  </si>
  <si>
    <t xml:space="preserve">Типовые технологические процессы обслуживания бытовых машин и приборов </t>
  </si>
  <si>
    <t>ПМ.02</t>
  </si>
  <si>
    <t>УП.02</t>
  </si>
  <si>
    <t>МДК.03.01</t>
  </si>
  <si>
    <t>Планирование и организация работы структурного подразделения</t>
  </si>
  <si>
    <t>ПП.03</t>
  </si>
  <si>
    <t>Основы слесарных и электромонтажных работ</t>
  </si>
  <si>
    <t>ПМ03</t>
  </si>
  <si>
    <t>Основы экономики организации и правового обеспечения профессиональной деятельности</t>
  </si>
  <si>
    <t>Организация простых работ по техническому обслуживанию и ремонту электрического и электромеханического оборудования</t>
  </si>
  <si>
    <t>Выполнение сервисного обслуживания бытовых машин и приборов</t>
  </si>
  <si>
    <t>Организация деятельности производственного подразделения</t>
  </si>
  <si>
    <t>Производственная система</t>
  </si>
  <si>
    <t>МДМ.01</t>
  </si>
  <si>
    <t>Индивидуальный проект*</t>
  </si>
  <si>
    <t>Цифровые устройства управления</t>
  </si>
  <si>
    <t>Учебная  практика</t>
  </si>
  <si>
    <t>Гидравлические и пневматические системы</t>
  </si>
  <si>
    <t>Технология отрасли</t>
  </si>
  <si>
    <t>МДМ.02</t>
  </si>
  <si>
    <t>Общетехническое обеспечение профессиональной деятельности</t>
  </si>
  <si>
    <t>Электротехническое обеспечение профессиональной деятельности</t>
  </si>
  <si>
    <t>МДМ.03</t>
  </si>
  <si>
    <t>Безопасная среда</t>
  </si>
  <si>
    <t>Оптимизация производственных процессов</t>
  </si>
  <si>
    <r>
      <t>Дополнительный профессиональный блок</t>
    </r>
    <r>
      <rPr>
        <b/>
        <u/>
        <sz val="12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ПАО "Автодизель" (ЯМЗ), АО "ЯЗДА"</t>
    </r>
  </si>
  <si>
    <t>ОП.06</t>
  </si>
  <si>
    <t>ОП.07</t>
  </si>
  <si>
    <t>ОП.08</t>
  </si>
  <si>
    <t>Экологические основы природопользования</t>
  </si>
  <si>
    <t>Выполнение работ по одной или нескольким профессиям рабочих, должностям служащих (18590 Слесарь-электрик по ремонту электрооборудования)</t>
  </si>
  <si>
    <t>Цифровизация в машиностроении</t>
  </si>
  <si>
    <t>Цифровые и информационные технологии в профессиональной деятельности</t>
  </si>
  <si>
    <t>ПМ.05</t>
  </si>
  <si>
    <t>МДК.05.01</t>
  </si>
  <si>
    <t>Тема 1.</t>
  </si>
  <si>
    <t xml:space="preserve">Тема 2. </t>
  </si>
  <si>
    <t>Тема 3.</t>
  </si>
  <si>
    <t>УП.05</t>
  </si>
  <si>
    <t>ПМ.06</t>
  </si>
  <si>
    <t>МДК.06.01</t>
  </si>
  <si>
    <t>УП.06</t>
  </si>
  <si>
    <t>ПП.05</t>
  </si>
  <si>
    <t>Корпоративные информационные системы</t>
  </si>
  <si>
    <t xml:space="preserve"> Информационные технологии в профессиональной деятельности </t>
  </si>
  <si>
    <t>Тема 4.</t>
  </si>
  <si>
    <t>ОП 14</t>
  </si>
  <si>
    <t>Охрана труда и электробезопасность</t>
  </si>
  <si>
    <t>Безопасность жизнедеятельности</t>
  </si>
  <si>
    <t>ОУД.01</t>
  </si>
  <si>
    <t>ОУД.02</t>
  </si>
  <si>
    <t>ОУД.03</t>
  </si>
  <si>
    <t xml:space="preserve">Математика*  </t>
  </si>
  <si>
    <t>1,2,3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</si>
  <si>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</si>
  <si>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</si>
  <si>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</si>
  <si>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</si>
  <si>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</si>
  <si>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</si>
  <si>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</si>
  <si>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</si>
  <si>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</si>
  <si>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 xml:space="preserve">ОУД.13 </t>
  </si>
  <si>
    <t>Дополнительные учебные предметы, курсы по выбору обучающихся</t>
  </si>
  <si>
    <t>ДУД.14</t>
  </si>
  <si>
    <t>Введение в специальность</t>
  </si>
  <si>
    <t>ДУД.15</t>
  </si>
  <si>
    <t>Основы шахматной игры</t>
  </si>
  <si>
    <t>ИП</t>
  </si>
  <si>
    <t>*- Индивидуальный проект выполняется в рамках  ОУД.03 Математика</t>
  </si>
  <si>
    <t>Эффективное поведение на рынке труда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</si>
</sst>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YS Text"/>
    </font>
    <font>
      <b/>
      <u/>
      <sz val="12"/>
      <color indexed="8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92">
    <xf numFmtId="0" fontId="0" fillId="0" borderId="0" xfId="0"/>
    <xf numFmtId="0" fontId="7" fillId="0" borderId="0" xfId="0" applyFont="1" applyAlignment="1">
      <alignment horizontal="left" vertical="center" wrapText="1"/>
    </xf>
    <xf numFmtId="0" fontId="24" fillId="0" borderId="0" xfId="1" applyAlignment="1">
      <alignment horizontal="justify" vertical="center"/>
    </xf>
    <xf numFmtId="0" fontId="24" fillId="0" borderId="0" xfId="1" applyAlignment="1">
      <alignment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1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horizontal="justify" wrapText="1"/>
    </xf>
    <xf numFmtId="0" fontId="15" fillId="0" borderId="2" xfId="0" applyFont="1" applyFill="1" applyBorder="1" applyAlignment="1">
      <alignment vertical="top"/>
    </xf>
    <xf numFmtId="0" fontId="3" fillId="0" borderId="7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vertical="top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top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15" fillId="0" borderId="8" xfId="0" applyFont="1" applyFill="1" applyBorder="1" applyAlignment="1">
      <alignment vertical="top"/>
    </xf>
    <xf numFmtId="0" fontId="15" fillId="0" borderId="7" xfId="0" applyFont="1" applyFill="1" applyBorder="1" applyAlignment="1">
      <alignment vertical="top" wrapText="1"/>
    </xf>
    <xf numFmtId="0" fontId="17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0" fillId="0" borderId="0" xfId="0" applyBorder="1"/>
    <xf numFmtId="0" fontId="5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>
      <alignment vertical="top"/>
    </xf>
    <xf numFmtId="0" fontId="17" fillId="0" borderId="2" xfId="0" applyFont="1" applyFill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wrapText="1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wrapText="1"/>
    </xf>
    <xf numFmtId="0" fontId="6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>
      <alignment vertical="top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vertical="top"/>
    </xf>
    <xf numFmtId="0" fontId="6" fillId="0" borderId="1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 vertical="center"/>
    </xf>
    <xf numFmtId="0" fontId="19" fillId="0" borderId="1" xfId="0" applyFont="1" applyBorder="1" applyAlignment="1" applyProtection="1">
      <alignment vertical="center" wrapText="1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19" fillId="5" borderId="2" xfId="0" applyFont="1" applyFill="1" applyBorder="1" applyAlignment="1" applyProtection="1">
      <alignment horizontal="left" vertical="center"/>
    </xf>
    <xf numFmtId="0" fontId="19" fillId="5" borderId="1" xfId="0" applyFont="1" applyFill="1" applyBorder="1" applyAlignment="1" applyProtection="1">
      <alignment vertical="center" wrapText="1"/>
    </xf>
    <xf numFmtId="0" fontId="21" fillId="0" borderId="8" xfId="0" applyFont="1" applyBorder="1"/>
    <xf numFmtId="0" fontId="19" fillId="5" borderId="1" xfId="0" applyFont="1" applyFill="1" applyBorder="1" applyAlignment="1" applyProtection="1">
      <alignment vertical="center" wrapText="1"/>
      <protection locked="0"/>
    </xf>
    <xf numFmtId="0" fontId="1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>
      <alignment horizontal="left"/>
    </xf>
    <xf numFmtId="0" fontId="15" fillId="0" borderId="11" xfId="0" applyFont="1" applyFill="1" applyBorder="1" applyAlignment="1">
      <alignment vertical="top"/>
    </xf>
    <xf numFmtId="0" fontId="3" fillId="0" borderId="12" xfId="0" applyFont="1" applyFill="1" applyBorder="1" applyAlignment="1">
      <alignment horizontal="left" vertical="top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textRotation="90" wrapText="1"/>
    </xf>
    <xf numFmtId="0" fontId="1" fillId="0" borderId="2" xfId="0" applyFont="1" applyFill="1" applyBorder="1" applyAlignment="1" applyProtection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</xf>
    <xf numFmtId="0" fontId="18" fillId="0" borderId="7" xfId="0" applyFont="1" applyBorder="1" applyAlignment="1" applyProtection="1">
      <alignment horizontal="left" vertical="center" wrapText="1"/>
    </xf>
    <xf numFmtId="0" fontId="22" fillId="0" borderId="15" xfId="0" applyFont="1" applyFill="1" applyBorder="1" applyAlignment="1" applyProtection="1">
      <alignment horizontal="left" vertical="center" wrapText="1"/>
      <protection locked="0"/>
    </xf>
    <xf numFmtId="0" fontId="23" fillId="0" borderId="6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textRotation="90" wrapText="1"/>
      <protection locked="0"/>
    </xf>
    <xf numFmtId="0" fontId="10" fillId="0" borderId="7" xfId="0" applyFont="1" applyBorder="1" applyAlignment="1" applyProtection="1">
      <alignment horizontal="center" vertical="center" textRotation="90" wrapText="1"/>
      <protection locked="0"/>
    </xf>
    <xf numFmtId="0" fontId="10" fillId="0" borderId="6" xfId="0" applyFont="1" applyBorder="1" applyAlignment="1" applyProtection="1">
      <alignment horizontal="center" vertical="center" textRotation="90" wrapText="1"/>
      <protection locked="0"/>
    </xf>
    <xf numFmtId="0" fontId="14" fillId="0" borderId="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D96"/>
  <sheetViews>
    <sheetView tabSelected="1" topLeftCell="A68" zoomScale="90" zoomScaleNormal="90" workbookViewId="0">
      <selection activeCell="E75" sqref="E75"/>
    </sheetView>
  </sheetViews>
  <sheetFormatPr defaultRowHeight="15"/>
  <cols>
    <col min="1" max="1" width="15.85546875" customWidth="1"/>
    <col min="2" max="2" width="26.28515625" customWidth="1"/>
    <col min="3" max="3" width="12.28515625" style="35" bestFit="1" customWidth="1"/>
    <col min="4" max="4" width="19.140625" customWidth="1"/>
    <col min="12" max="12" width="28.5703125" customWidth="1"/>
    <col min="30" max="30" width="24.28515625" customWidth="1"/>
  </cols>
  <sheetData>
    <row r="1" spans="1:30" ht="39" customHeight="1" thickBot="1">
      <c r="A1" s="163" t="s">
        <v>0</v>
      </c>
      <c r="B1" s="163" t="s">
        <v>1</v>
      </c>
      <c r="C1" s="144" t="s">
        <v>2</v>
      </c>
      <c r="D1" s="146" t="s">
        <v>75</v>
      </c>
      <c r="E1" s="167" t="s">
        <v>3</v>
      </c>
      <c r="F1" s="168"/>
      <c r="G1" s="168"/>
      <c r="H1" s="168"/>
      <c r="I1" s="168"/>
      <c r="J1" s="169"/>
      <c r="K1" s="146" t="s">
        <v>4</v>
      </c>
    </row>
    <row r="2" spans="1:30" ht="84" customHeight="1" thickBot="1">
      <c r="A2" s="164"/>
      <c r="B2" s="164"/>
      <c r="C2" s="145"/>
      <c r="D2" s="147"/>
      <c r="E2" s="59" t="s">
        <v>5</v>
      </c>
      <c r="F2" s="60" t="s">
        <v>6</v>
      </c>
      <c r="G2" s="60" t="s">
        <v>7</v>
      </c>
      <c r="H2" s="61" t="s">
        <v>8</v>
      </c>
      <c r="I2" s="62" t="s">
        <v>9</v>
      </c>
      <c r="J2" s="60" t="s">
        <v>10</v>
      </c>
      <c r="K2" s="147"/>
    </row>
    <row r="3" spans="1:30" ht="15.75" thickBot="1">
      <c r="A3" s="63">
        <v>1</v>
      </c>
      <c r="B3" s="64">
        <v>2</v>
      </c>
      <c r="C3" s="37">
        <v>3</v>
      </c>
      <c r="D3" s="64">
        <v>4</v>
      </c>
      <c r="E3" s="64">
        <v>5</v>
      </c>
      <c r="F3" s="64">
        <v>6</v>
      </c>
      <c r="G3" s="64">
        <v>7</v>
      </c>
      <c r="H3" s="65">
        <v>8</v>
      </c>
      <c r="I3" s="64">
        <v>9</v>
      </c>
      <c r="J3" s="64">
        <v>10</v>
      </c>
      <c r="K3" s="64">
        <v>11</v>
      </c>
    </row>
    <row r="4" spans="1:30" ht="57.6" customHeight="1" thickBot="1">
      <c r="A4" s="157" t="s">
        <v>11</v>
      </c>
      <c r="B4" s="158"/>
      <c r="C4" s="36">
        <f>SUM(E4:J4)</f>
        <v>1476</v>
      </c>
      <c r="D4" s="17"/>
      <c r="E4" s="49">
        <f t="shared" ref="E4:J4" si="0">SUM(E5,E24)</f>
        <v>692</v>
      </c>
      <c r="F4" s="49">
        <f t="shared" si="0"/>
        <v>744</v>
      </c>
      <c r="G4" s="49">
        <f t="shared" si="0"/>
        <v>0</v>
      </c>
      <c r="H4" s="49">
        <f t="shared" si="0"/>
        <v>0</v>
      </c>
      <c r="I4" s="49">
        <f t="shared" si="0"/>
        <v>0</v>
      </c>
      <c r="J4" s="49">
        <f t="shared" si="0"/>
        <v>40</v>
      </c>
      <c r="K4" s="18"/>
      <c r="N4" s="111"/>
      <c r="AD4">
        <f ca="1">IF(AND(CELL("содержимое",E5) &lt;&gt;"",CELL("содержимое",F5)&lt;&gt;"",CELL("содержимое",G5)&lt;&gt;"",CELL("содержимое",I5)&lt;&gt;"",CELL("содержимое",J5)&lt;&gt;""),SUM(E5:J5))</f>
        <v>1476</v>
      </c>
    </row>
    <row r="5" spans="1:30" ht="62.45" customHeight="1" thickBot="1">
      <c r="A5" s="159" t="s">
        <v>12</v>
      </c>
      <c r="B5" s="160"/>
      <c r="C5" s="91">
        <f ca="1">IF(CELL("содержимое",AD4) = 1476, 1476, "ошибка, значение не равно 1476")</f>
        <v>1476</v>
      </c>
      <c r="D5" s="91"/>
      <c r="E5" s="91">
        <f t="shared" ref="E5:J5" si="1">SUM(E6:E23)</f>
        <v>692</v>
      </c>
      <c r="F5" s="91">
        <f t="shared" si="1"/>
        <v>744</v>
      </c>
      <c r="G5" s="91">
        <f t="shared" si="1"/>
        <v>0</v>
      </c>
      <c r="H5" s="91">
        <f t="shared" si="1"/>
        <v>0</v>
      </c>
      <c r="I5" s="91">
        <f t="shared" si="1"/>
        <v>0</v>
      </c>
      <c r="J5" s="91">
        <f t="shared" si="1"/>
        <v>40</v>
      </c>
      <c r="K5" s="77"/>
      <c r="N5" s="111"/>
    </row>
    <row r="6" spans="1:30" ht="28.15" customHeight="1" thickBot="1">
      <c r="A6" s="113" t="s">
        <v>170</v>
      </c>
      <c r="B6" s="114" t="s">
        <v>14</v>
      </c>
      <c r="C6" s="115">
        <f>E6+F6+J6</f>
        <v>72</v>
      </c>
      <c r="D6" s="112">
        <v>6</v>
      </c>
      <c r="E6" s="112">
        <v>30</v>
      </c>
      <c r="F6" s="112">
        <v>36</v>
      </c>
      <c r="G6" s="112"/>
      <c r="H6" s="112"/>
      <c r="I6" s="112"/>
      <c r="J6" s="112">
        <v>6</v>
      </c>
      <c r="K6" s="112">
        <v>1.2</v>
      </c>
      <c r="N6" s="111"/>
      <c r="P6" s="58"/>
    </row>
    <row r="7" spans="1:30" ht="15" customHeight="1" thickBot="1">
      <c r="A7" s="113" t="s">
        <v>171</v>
      </c>
      <c r="B7" s="114" t="s">
        <v>16</v>
      </c>
      <c r="C7" s="115">
        <f t="shared" ref="C7:C18" si="2">E7+F7+J7</f>
        <v>108</v>
      </c>
      <c r="D7" s="112">
        <v>14</v>
      </c>
      <c r="E7" s="112">
        <v>48</v>
      </c>
      <c r="F7" s="112">
        <v>58</v>
      </c>
      <c r="G7" s="112"/>
      <c r="H7" s="112"/>
      <c r="I7" s="112"/>
      <c r="J7" s="112">
        <v>2</v>
      </c>
      <c r="K7" s="112">
        <v>1.2</v>
      </c>
      <c r="N7" s="111"/>
      <c r="P7" s="58"/>
    </row>
    <row r="8" spans="1:30" ht="15.75" thickBot="1">
      <c r="A8" s="113" t="s">
        <v>172</v>
      </c>
      <c r="B8" s="114" t="s">
        <v>173</v>
      </c>
      <c r="C8" s="115">
        <f t="shared" si="2"/>
        <v>324</v>
      </c>
      <c r="D8" s="112">
        <v>26</v>
      </c>
      <c r="E8" s="112">
        <v>174</v>
      </c>
      <c r="F8" s="112">
        <v>144</v>
      </c>
      <c r="G8" s="112"/>
      <c r="H8" s="112"/>
      <c r="I8" s="112"/>
      <c r="J8" s="112">
        <v>6</v>
      </c>
      <c r="K8" s="112" t="s">
        <v>174</v>
      </c>
      <c r="N8" s="111"/>
      <c r="P8" s="58"/>
    </row>
    <row r="9" spans="1:30" ht="15.75" thickBot="1">
      <c r="A9" s="113" t="s">
        <v>175</v>
      </c>
      <c r="B9" s="114" t="s">
        <v>88</v>
      </c>
      <c r="C9" s="115">
        <f>E9+F9+J9</f>
        <v>72</v>
      </c>
      <c r="D9" s="112">
        <v>34</v>
      </c>
      <c r="E9" s="112">
        <v>0</v>
      </c>
      <c r="F9" s="112">
        <v>70</v>
      </c>
      <c r="G9" s="112"/>
      <c r="H9" s="112"/>
      <c r="I9" s="112"/>
      <c r="J9" s="112">
        <v>2</v>
      </c>
      <c r="K9" s="112">
        <v>1.2</v>
      </c>
      <c r="N9" s="111"/>
      <c r="P9" s="58"/>
    </row>
    <row r="10" spans="1:30" ht="15.75" thickBot="1">
      <c r="A10" s="113" t="s">
        <v>176</v>
      </c>
      <c r="B10" s="114" t="s">
        <v>89</v>
      </c>
      <c r="C10" s="115">
        <f t="shared" si="2"/>
        <v>108</v>
      </c>
      <c r="D10" s="112">
        <v>32</v>
      </c>
      <c r="E10" s="112">
        <v>40</v>
      </c>
      <c r="F10" s="112">
        <v>66</v>
      </c>
      <c r="G10" s="112"/>
      <c r="H10" s="112"/>
      <c r="I10" s="112"/>
      <c r="J10" s="112">
        <v>2</v>
      </c>
      <c r="K10" s="112">
        <v>1.2</v>
      </c>
      <c r="N10" s="111"/>
      <c r="P10" s="58"/>
    </row>
    <row r="11" spans="1:30" ht="15.75" thickBot="1">
      <c r="A11" s="113" t="s">
        <v>177</v>
      </c>
      <c r="B11" s="114" t="s">
        <v>90</v>
      </c>
      <c r="C11" s="115">
        <f t="shared" si="2"/>
        <v>180</v>
      </c>
      <c r="D11" s="112">
        <v>24</v>
      </c>
      <c r="E11" s="112">
        <v>130</v>
      </c>
      <c r="F11" s="112">
        <v>44</v>
      </c>
      <c r="G11" s="112"/>
      <c r="H11" s="112"/>
      <c r="I11" s="112"/>
      <c r="J11" s="112">
        <v>6</v>
      </c>
      <c r="K11" s="112" t="s">
        <v>174</v>
      </c>
      <c r="N11" s="111"/>
      <c r="P11" s="58"/>
    </row>
    <row r="12" spans="1:30" ht="15.75" thickBot="1">
      <c r="A12" s="113" t="s">
        <v>178</v>
      </c>
      <c r="B12" s="114" t="s">
        <v>84</v>
      </c>
      <c r="C12" s="115">
        <f t="shared" si="2"/>
        <v>72</v>
      </c>
      <c r="D12" s="112">
        <v>18</v>
      </c>
      <c r="E12" s="112">
        <v>34</v>
      </c>
      <c r="F12" s="112">
        <v>36</v>
      </c>
      <c r="G12" s="112"/>
      <c r="H12" s="112"/>
      <c r="I12" s="112"/>
      <c r="J12" s="112">
        <v>2</v>
      </c>
      <c r="K12" s="112">
        <v>1.2</v>
      </c>
      <c r="N12" s="111"/>
      <c r="P12" s="58"/>
    </row>
    <row r="13" spans="1:30" ht="15.75" thickBot="1">
      <c r="A13" s="113" t="s">
        <v>179</v>
      </c>
      <c r="B13" s="114" t="s">
        <v>85</v>
      </c>
      <c r="C13" s="115">
        <f t="shared" si="2"/>
        <v>48</v>
      </c>
      <c r="D13" s="112">
        <v>4</v>
      </c>
      <c r="E13" s="112">
        <v>29</v>
      </c>
      <c r="F13" s="112">
        <v>18</v>
      </c>
      <c r="G13" s="112"/>
      <c r="H13" s="112"/>
      <c r="I13" s="112"/>
      <c r="J13" s="112">
        <v>1</v>
      </c>
      <c r="K13" s="112">
        <v>1.2</v>
      </c>
      <c r="N13" s="111"/>
      <c r="P13" s="58"/>
    </row>
    <row r="14" spans="1:30" ht="15.75" thickBot="1">
      <c r="A14" s="116" t="s">
        <v>180</v>
      </c>
      <c r="B14" s="117" t="s">
        <v>64</v>
      </c>
      <c r="C14" s="115">
        <f t="shared" si="2"/>
        <v>126</v>
      </c>
      <c r="D14" s="112">
        <v>10</v>
      </c>
      <c r="E14" s="112">
        <v>78</v>
      </c>
      <c r="F14" s="112">
        <v>46</v>
      </c>
      <c r="G14" s="112"/>
      <c r="H14" s="112"/>
      <c r="I14" s="112"/>
      <c r="J14" s="112">
        <v>2</v>
      </c>
      <c r="K14" s="112">
        <v>1.2</v>
      </c>
      <c r="N14" s="111"/>
      <c r="P14" s="58"/>
    </row>
    <row r="15" spans="1:30" ht="15.75" thickBot="1">
      <c r="A15" s="116" t="s">
        <v>181</v>
      </c>
      <c r="B15" s="117" t="s">
        <v>91</v>
      </c>
      <c r="C15" s="115">
        <f t="shared" si="2"/>
        <v>72</v>
      </c>
      <c r="D15" s="112">
        <v>12</v>
      </c>
      <c r="E15" s="112">
        <v>37</v>
      </c>
      <c r="F15" s="112">
        <v>34</v>
      </c>
      <c r="G15" s="112"/>
      <c r="H15" s="112"/>
      <c r="I15" s="112"/>
      <c r="J15" s="112">
        <v>1</v>
      </c>
      <c r="K15" s="112">
        <v>1.2</v>
      </c>
      <c r="N15" s="111"/>
      <c r="P15" s="58"/>
    </row>
    <row r="16" spans="1:30" ht="15.75" thickBot="1">
      <c r="A16" s="116" t="s">
        <v>182</v>
      </c>
      <c r="B16" s="117" t="s">
        <v>86</v>
      </c>
      <c r="C16" s="115">
        <f t="shared" si="2"/>
        <v>48</v>
      </c>
      <c r="D16" s="112">
        <v>4</v>
      </c>
      <c r="E16" s="112">
        <v>31</v>
      </c>
      <c r="F16" s="112">
        <v>16</v>
      </c>
      <c r="G16" s="112"/>
      <c r="H16" s="112"/>
      <c r="I16" s="112"/>
      <c r="J16" s="112">
        <v>1</v>
      </c>
      <c r="K16" s="112">
        <v>3</v>
      </c>
      <c r="N16" s="111"/>
      <c r="P16" s="58"/>
    </row>
    <row r="17" spans="1:16" ht="15.75" thickBot="1">
      <c r="A17" s="116" t="s">
        <v>183</v>
      </c>
      <c r="B17" s="117" t="s">
        <v>22</v>
      </c>
      <c r="C17" s="115">
        <f t="shared" si="2"/>
        <v>72</v>
      </c>
      <c r="D17" s="112">
        <v>22</v>
      </c>
      <c r="E17" s="112">
        <v>8</v>
      </c>
      <c r="F17" s="112">
        <v>62</v>
      </c>
      <c r="G17" s="112"/>
      <c r="H17" s="112"/>
      <c r="I17" s="112"/>
      <c r="J17" s="112">
        <v>2</v>
      </c>
      <c r="K17" s="112">
        <v>1.2</v>
      </c>
      <c r="N17" s="111"/>
      <c r="P17" s="58"/>
    </row>
    <row r="18" spans="1:16" ht="30.75" thickBot="1">
      <c r="A18" s="116" t="s">
        <v>184</v>
      </c>
      <c r="B18" s="117" t="s">
        <v>94</v>
      </c>
      <c r="C18" s="112">
        <f t="shared" si="2"/>
        <v>72</v>
      </c>
      <c r="D18" s="112">
        <v>10</v>
      </c>
      <c r="E18" s="112">
        <v>22</v>
      </c>
      <c r="F18" s="112">
        <v>48</v>
      </c>
      <c r="G18" s="112"/>
      <c r="H18" s="112"/>
      <c r="I18" s="112"/>
      <c r="J18" s="112">
        <v>2</v>
      </c>
      <c r="K18" s="112">
        <v>1.2</v>
      </c>
      <c r="N18" s="111"/>
      <c r="P18" s="58"/>
    </row>
    <row r="19" spans="1:16" ht="15.75" thickBot="1">
      <c r="A19" s="152" t="s">
        <v>185</v>
      </c>
      <c r="B19" s="153"/>
      <c r="C19" s="112"/>
      <c r="D19" s="112"/>
      <c r="E19" s="112"/>
      <c r="F19" s="112"/>
      <c r="G19" s="112"/>
      <c r="H19" s="112"/>
      <c r="I19" s="112"/>
      <c r="J19" s="112"/>
      <c r="K19" s="112"/>
      <c r="N19" s="111"/>
      <c r="P19" s="58"/>
    </row>
    <row r="20" spans="1:16" ht="15.75" thickBot="1">
      <c r="A20" s="116" t="s">
        <v>186</v>
      </c>
      <c r="B20" s="118" t="s">
        <v>187</v>
      </c>
      <c r="C20" s="112">
        <f>E20+F20+J20</f>
        <v>36</v>
      </c>
      <c r="D20" s="112">
        <v>34</v>
      </c>
      <c r="E20" s="112">
        <v>13</v>
      </c>
      <c r="F20" s="112">
        <v>22</v>
      </c>
      <c r="G20" s="112"/>
      <c r="H20" s="112"/>
      <c r="I20" s="112"/>
      <c r="J20" s="112">
        <v>1</v>
      </c>
      <c r="K20" s="112">
        <v>1</v>
      </c>
      <c r="N20" s="124"/>
      <c r="P20" s="58"/>
    </row>
    <row r="21" spans="1:16" ht="15.75" thickBot="1">
      <c r="A21" s="116" t="s">
        <v>188</v>
      </c>
      <c r="B21" s="119" t="s">
        <v>189</v>
      </c>
      <c r="C21" s="112">
        <f>E21+F21+J21</f>
        <v>32</v>
      </c>
      <c r="D21" s="112">
        <v>6</v>
      </c>
      <c r="E21" s="112">
        <v>8</v>
      </c>
      <c r="F21" s="112">
        <v>22</v>
      </c>
      <c r="G21" s="112"/>
      <c r="H21" s="112"/>
      <c r="I21" s="112"/>
      <c r="J21" s="112">
        <v>2</v>
      </c>
      <c r="K21" s="120">
        <v>1</v>
      </c>
      <c r="P21" s="58"/>
    </row>
    <row r="22" spans="1:16" ht="15.75" thickBot="1">
      <c r="A22" s="121" t="s">
        <v>190</v>
      </c>
      <c r="B22" s="119" t="s">
        <v>135</v>
      </c>
      <c r="C22" s="112">
        <f>E22+F22+J22</f>
        <v>34</v>
      </c>
      <c r="D22" s="112">
        <v>16</v>
      </c>
      <c r="E22" s="112">
        <v>10</v>
      </c>
      <c r="F22" s="112">
        <v>22</v>
      </c>
      <c r="G22" s="112"/>
      <c r="H22" s="112"/>
      <c r="I22" s="112"/>
      <c r="J22" s="112">
        <v>2</v>
      </c>
      <c r="K22" s="120">
        <v>1.2</v>
      </c>
      <c r="P22" s="58"/>
    </row>
    <row r="23" spans="1:16" ht="21.75" thickBot="1">
      <c r="A23" s="154" t="s">
        <v>191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P23" s="58"/>
    </row>
    <row r="24" spans="1:16" ht="48" thickBot="1">
      <c r="A24" s="78" t="s">
        <v>72</v>
      </c>
      <c r="B24" s="79" t="s">
        <v>60</v>
      </c>
      <c r="C24" s="74">
        <f>C25+C26+C28+C29+C27</f>
        <v>468</v>
      </c>
      <c r="D24" s="76"/>
      <c r="E24" s="76"/>
      <c r="F24" s="76"/>
      <c r="G24" s="76"/>
      <c r="H24" s="76"/>
      <c r="I24" s="76"/>
      <c r="J24" s="76">
        <f>SUM(J25:J29)</f>
        <v>0</v>
      </c>
      <c r="K24" s="76"/>
      <c r="L24" s="1"/>
      <c r="P24" s="90"/>
    </row>
    <row r="25" spans="1:16" ht="15.75" thickBot="1">
      <c r="A25" s="46" t="s">
        <v>61</v>
      </c>
      <c r="B25" s="47" t="s">
        <v>62</v>
      </c>
      <c r="C25" s="36">
        <v>36</v>
      </c>
      <c r="D25" s="18">
        <v>8</v>
      </c>
      <c r="E25" s="18">
        <v>28</v>
      </c>
      <c r="F25" s="18">
        <v>8</v>
      </c>
      <c r="G25" s="18"/>
      <c r="H25" s="18"/>
      <c r="I25" s="18"/>
      <c r="J25" s="18"/>
      <c r="K25" s="18"/>
      <c r="L25" s="1"/>
    </row>
    <row r="26" spans="1:16" ht="15.75" thickBot="1">
      <c r="A26" s="46" t="s">
        <v>63</v>
      </c>
      <c r="B26" s="47" t="s">
        <v>64</v>
      </c>
      <c r="C26" s="36">
        <v>36</v>
      </c>
      <c r="D26" s="18">
        <v>8</v>
      </c>
      <c r="E26" s="18">
        <v>28</v>
      </c>
      <c r="F26" s="18">
        <v>8</v>
      </c>
      <c r="G26" s="18"/>
      <c r="H26" s="18"/>
      <c r="I26" s="18"/>
      <c r="J26" s="18"/>
      <c r="K26" s="18"/>
      <c r="L26" s="1"/>
    </row>
    <row r="27" spans="1:16" ht="15.75" thickBot="1">
      <c r="A27" s="46" t="s">
        <v>65</v>
      </c>
      <c r="B27" s="47" t="s">
        <v>95</v>
      </c>
      <c r="C27" s="36">
        <v>36</v>
      </c>
      <c r="D27" s="18">
        <v>21</v>
      </c>
      <c r="E27" s="18">
        <v>15</v>
      </c>
      <c r="F27" s="18">
        <v>21</v>
      </c>
      <c r="G27" s="18"/>
      <c r="H27" s="18"/>
      <c r="I27" s="18"/>
      <c r="J27" s="18"/>
      <c r="K27" s="18"/>
      <c r="L27" s="1"/>
    </row>
    <row r="28" spans="1:16" ht="39" thickBot="1">
      <c r="A28" s="46" t="s">
        <v>66</v>
      </c>
      <c r="B28" s="47" t="s">
        <v>30</v>
      </c>
      <c r="C28" s="36">
        <v>180</v>
      </c>
      <c r="D28" s="18">
        <v>178</v>
      </c>
      <c r="E28" s="18">
        <v>2</v>
      </c>
      <c r="F28" s="18">
        <v>178</v>
      </c>
      <c r="G28" s="18"/>
      <c r="H28" s="18"/>
      <c r="I28" s="18"/>
      <c r="J28" s="18"/>
      <c r="K28" s="18"/>
      <c r="L28" s="1"/>
    </row>
    <row r="29" spans="1:16" ht="15.75" thickBot="1">
      <c r="A29" s="46" t="s">
        <v>67</v>
      </c>
      <c r="B29" s="47" t="s">
        <v>22</v>
      </c>
      <c r="C29" s="36">
        <v>180</v>
      </c>
      <c r="D29" s="18">
        <v>178</v>
      </c>
      <c r="E29" s="18">
        <v>2</v>
      </c>
      <c r="F29" s="18">
        <v>178</v>
      </c>
      <c r="G29" s="18"/>
      <c r="H29" s="18"/>
      <c r="I29" s="18"/>
      <c r="J29" s="18"/>
      <c r="K29" s="45"/>
      <c r="L29" s="1"/>
    </row>
    <row r="30" spans="1:16" ht="63.75" thickBot="1">
      <c r="A30" s="78" t="s">
        <v>68</v>
      </c>
      <c r="B30" s="79" t="s">
        <v>69</v>
      </c>
      <c r="C30" s="74">
        <f>C31+C32</f>
        <v>144</v>
      </c>
      <c r="D30" s="81"/>
      <c r="E30" s="81"/>
      <c r="F30" s="81"/>
      <c r="G30" s="81"/>
      <c r="H30" s="81"/>
      <c r="I30" s="81"/>
      <c r="J30" s="81">
        <f>SUM(J31:J32)</f>
        <v>6</v>
      </c>
      <c r="K30" s="81"/>
      <c r="L30" s="1"/>
    </row>
    <row r="31" spans="1:16" ht="15.75" thickBot="1">
      <c r="A31" s="46" t="s">
        <v>74</v>
      </c>
      <c r="B31" s="47" t="s">
        <v>19</v>
      </c>
      <c r="C31" s="36">
        <v>108</v>
      </c>
      <c r="D31" s="18">
        <v>48</v>
      </c>
      <c r="E31" s="18">
        <v>54</v>
      </c>
      <c r="F31" s="18">
        <v>48</v>
      </c>
      <c r="G31" s="18"/>
      <c r="H31" s="18"/>
      <c r="I31" s="18"/>
      <c r="J31" s="18">
        <v>6</v>
      </c>
      <c r="K31" s="18"/>
      <c r="L31" s="1"/>
    </row>
    <row r="32" spans="1:16" ht="32.25" thickBot="1">
      <c r="A32" s="66" t="s">
        <v>70</v>
      </c>
      <c r="B32" s="95" t="s">
        <v>150</v>
      </c>
      <c r="C32" s="36">
        <v>36</v>
      </c>
      <c r="D32" s="18">
        <v>16</v>
      </c>
      <c r="E32" s="18">
        <v>20</v>
      </c>
      <c r="F32" s="18">
        <v>16</v>
      </c>
      <c r="G32" s="18"/>
      <c r="H32" s="18"/>
      <c r="I32" s="18"/>
      <c r="J32" s="18"/>
      <c r="K32" s="18"/>
      <c r="L32" s="1"/>
    </row>
    <row r="33" spans="1:19" s="35" customFormat="1" ht="48" thickBot="1">
      <c r="A33" s="67" t="s">
        <v>78</v>
      </c>
      <c r="B33" s="68" t="s">
        <v>33</v>
      </c>
      <c r="C33" s="17"/>
      <c r="D33" s="17"/>
      <c r="E33" s="17"/>
      <c r="F33" s="17"/>
      <c r="G33" s="17"/>
      <c r="H33" s="17"/>
      <c r="I33" s="17"/>
      <c r="J33" s="17"/>
      <c r="K33" s="17"/>
    </row>
    <row r="34" spans="1:19" s="35" customFormat="1" ht="29.25" thickBot="1">
      <c r="A34" s="82"/>
      <c r="B34" s="75" t="s">
        <v>34</v>
      </c>
      <c r="C34" s="75">
        <f>C35+C45+C49</f>
        <v>900</v>
      </c>
      <c r="D34" s="75"/>
      <c r="E34" s="75"/>
      <c r="F34" s="75"/>
      <c r="G34" s="75"/>
      <c r="H34" s="75"/>
      <c r="I34" s="75"/>
      <c r="J34" s="75">
        <f>J35+J45+J49</f>
        <v>36</v>
      </c>
      <c r="K34" s="75"/>
    </row>
    <row r="35" spans="1:19" s="35" customFormat="1" ht="63.75" thickBot="1">
      <c r="A35" s="93" t="s">
        <v>134</v>
      </c>
      <c r="B35" s="68" t="s">
        <v>141</v>
      </c>
      <c r="C35" s="94">
        <f>C36+C37+C38+C39+C40+C41+C42+C43+C44</f>
        <v>540</v>
      </c>
      <c r="D35" s="54"/>
      <c r="E35" s="54"/>
      <c r="F35" s="54"/>
      <c r="G35" s="54"/>
      <c r="H35" s="54"/>
      <c r="I35" s="54"/>
      <c r="J35" s="54">
        <f>J36+J37+J38+J39+J40</f>
        <v>12</v>
      </c>
      <c r="K35" s="54"/>
    </row>
    <row r="36" spans="1:19" s="35" customFormat="1" ht="16.5" thickBot="1">
      <c r="A36" s="54" t="s">
        <v>35</v>
      </c>
      <c r="B36" s="47" t="s">
        <v>96</v>
      </c>
      <c r="C36" s="17">
        <v>72</v>
      </c>
      <c r="D36" s="17">
        <v>52</v>
      </c>
      <c r="E36" s="17">
        <v>20</v>
      </c>
      <c r="F36" s="17">
        <v>52</v>
      </c>
      <c r="G36" s="17"/>
      <c r="H36" s="17"/>
      <c r="I36" s="17"/>
      <c r="J36" s="17"/>
      <c r="K36" s="17"/>
    </row>
    <row r="37" spans="1:19" s="35" customFormat="1" ht="26.25" thickBot="1">
      <c r="A37" s="69" t="s">
        <v>36</v>
      </c>
      <c r="B37" s="47" t="s">
        <v>138</v>
      </c>
      <c r="C37" s="17">
        <v>72</v>
      </c>
      <c r="D37" s="17">
        <v>30</v>
      </c>
      <c r="E37" s="17">
        <v>36</v>
      </c>
      <c r="F37" s="17">
        <v>30</v>
      </c>
      <c r="G37" s="17"/>
      <c r="H37" s="17"/>
      <c r="I37" s="17">
        <v>6</v>
      </c>
      <c r="J37" s="17"/>
      <c r="K37" s="17"/>
    </row>
    <row r="38" spans="1:19" s="35" customFormat="1" ht="26.25" thickBot="1">
      <c r="A38" s="54" t="s">
        <v>37</v>
      </c>
      <c r="B38" s="47" t="s">
        <v>98</v>
      </c>
      <c r="C38" s="17">
        <v>72</v>
      </c>
      <c r="D38" s="17">
        <v>20</v>
      </c>
      <c r="E38" s="17">
        <v>52</v>
      </c>
      <c r="F38" s="17">
        <v>20</v>
      </c>
      <c r="G38" s="17"/>
      <c r="H38" s="17"/>
      <c r="I38" s="17"/>
      <c r="J38" s="17"/>
      <c r="K38" s="17"/>
    </row>
    <row r="39" spans="1:19" s="35" customFormat="1" ht="16.5" thickBot="1">
      <c r="A39" s="54" t="s">
        <v>38</v>
      </c>
      <c r="B39" s="47" t="s">
        <v>99</v>
      </c>
      <c r="C39" s="17">
        <v>72</v>
      </c>
      <c r="D39" s="17">
        <v>40</v>
      </c>
      <c r="E39" s="17">
        <v>36</v>
      </c>
      <c r="F39" s="17">
        <v>30</v>
      </c>
      <c r="G39" s="17"/>
      <c r="H39" s="17"/>
      <c r="I39" s="17"/>
      <c r="J39" s="17">
        <v>6</v>
      </c>
      <c r="K39" s="17"/>
    </row>
    <row r="40" spans="1:19" s="35" customFormat="1" ht="15.75">
      <c r="A40" s="122" t="s">
        <v>104</v>
      </c>
      <c r="B40" s="105" t="s">
        <v>100</v>
      </c>
      <c r="C40" s="106">
        <v>72</v>
      </c>
      <c r="D40" s="106">
        <v>20</v>
      </c>
      <c r="E40" s="106">
        <v>46</v>
      </c>
      <c r="F40" s="106">
        <v>20</v>
      </c>
      <c r="G40" s="106"/>
      <c r="H40" s="106"/>
      <c r="I40" s="106"/>
      <c r="J40" s="106">
        <v>6</v>
      </c>
      <c r="K40" s="106"/>
    </row>
    <row r="41" spans="1:19" s="35" customFormat="1" ht="26.25" thickBot="1">
      <c r="A41" s="109" t="s">
        <v>147</v>
      </c>
      <c r="B41" s="47" t="s">
        <v>192</v>
      </c>
      <c r="C41" s="17">
        <v>36</v>
      </c>
      <c r="D41" s="17"/>
      <c r="E41" s="17"/>
      <c r="F41" s="17"/>
      <c r="G41" s="17"/>
      <c r="H41" s="17"/>
      <c r="I41" s="17"/>
      <c r="J41" s="17"/>
      <c r="K41" s="17"/>
    </row>
    <row r="42" spans="1:19" s="35" customFormat="1" ht="64.5" thickBot="1">
      <c r="A42" s="109" t="s">
        <v>148</v>
      </c>
      <c r="B42" s="47" t="s">
        <v>129</v>
      </c>
      <c r="C42" s="17">
        <v>72</v>
      </c>
      <c r="D42" s="17">
        <v>40</v>
      </c>
      <c r="E42" s="17">
        <v>24</v>
      </c>
      <c r="F42" s="17">
        <v>40</v>
      </c>
      <c r="G42" s="17"/>
      <c r="H42" s="17"/>
      <c r="I42" s="17"/>
      <c r="J42" s="17"/>
      <c r="K42" s="17"/>
      <c r="L42" s="165"/>
    </row>
    <row r="43" spans="1:19" s="35" customFormat="1" ht="16.5" thickBot="1">
      <c r="A43" s="54" t="s">
        <v>149</v>
      </c>
      <c r="B43" s="123" t="s">
        <v>139</v>
      </c>
      <c r="C43" s="18">
        <v>36</v>
      </c>
      <c r="D43" s="18">
        <v>16</v>
      </c>
      <c r="E43" s="18">
        <v>20</v>
      </c>
      <c r="F43" s="18">
        <v>16</v>
      </c>
      <c r="G43" s="18"/>
      <c r="H43" s="18"/>
      <c r="I43" s="18"/>
      <c r="J43" s="18"/>
      <c r="K43" s="18"/>
      <c r="L43" s="165"/>
    </row>
    <row r="44" spans="1:19" s="35" customFormat="1" ht="30.75" thickBot="1">
      <c r="A44" s="54" t="s">
        <v>105</v>
      </c>
      <c r="B44" s="92" t="s">
        <v>103</v>
      </c>
      <c r="C44" s="18">
        <v>36</v>
      </c>
      <c r="D44" s="18">
        <v>24</v>
      </c>
      <c r="E44" s="18">
        <v>12</v>
      </c>
      <c r="F44" s="18">
        <v>24</v>
      </c>
      <c r="G44" s="18"/>
      <c r="H44" s="18"/>
      <c r="I44" s="18"/>
      <c r="J44" s="18"/>
      <c r="K44" s="18"/>
      <c r="L44" s="165"/>
    </row>
    <row r="45" spans="1:19" s="35" customFormat="1" ht="63.75" thickBot="1">
      <c r="A45" s="93" t="s">
        <v>140</v>
      </c>
      <c r="B45" s="68" t="s">
        <v>142</v>
      </c>
      <c r="C45" s="94">
        <f>C46+C47+C48</f>
        <v>198</v>
      </c>
      <c r="D45" s="17"/>
      <c r="E45" s="17"/>
      <c r="F45" s="17"/>
      <c r="G45" s="17"/>
      <c r="H45" s="17"/>
      <c r="I45" s="17"/>
      <c r="J45" s="17">
        <f>J46+J47+J48</f>
        <v>12</v>
      </c>
      <c r="K45" s="17"/>
      <c r="L45" s="166"/>
      <c r="S45" s="125"/>
    </row>
    <row r="46" spans="1:19" s="35" customFormat="1" ht="16.5" thickBot="1">
      <c r="A46" s="54" t="s">
        <v>106</v>
      </c>
      <c r="B46" s="47" t="s">
        <v>97</v>
      </c>
      <c r="C46" s="17">
        <v>72</v>
      </c>
      <c r="D46" s="17">
        <v>30</v>
      </c>
      <c r="E46" s="17">
        <v>36</v>
      </c>
      <c r="F46" s="17">
        <v>30</v>
      </c>
      <c r="G46" s="17"/>
      <c r="H46" s="17"/>
      <c r="I46" s="17"/>
      <c r="J46" s="17">
        <v>6</v>
      </c>
      <c r="K46" s="17"/>
      <c r="L46" s="166"/>
    </row>
    <row r="47" spans="1:19" s="35" customFormat="1" ht="26.25" thickBot="1">
      <c r="A47" s="54" t="s">
        <v>107</v>
      </c>
      <c r="B47" s="47" t="s">
        <v>101</v>
      </c>
      <c r="C47" s="17">
        <v>72</v>
      </c>
      <c r="D47" s="17">
        <v>30</v>
      </c>
      <c r="E47" s="17">
        <v>36</v>
      </c>
      <c r="F47" s="17">
        <v>30</v>
      </c>
      <c r="G47" s="17"/>
      <c r="H47" s="17"/>
      <c r="I47" s="17"/>
      <c r="J47" s="17">
        <v>6</v>
      </c>
      <c r="K47" s="17"/>
      <c r="L47" s="166"/>
    </row>
    <row r="48" spans="1:19" s="35" customFormat="1" ht="16.5" thickBot="1">
      <c r="A48" s="54" t="s">
        <v>108</v>
      </c>
      <c r="B48" s="47" t="s">
        <v>102</v>
      </c>
      <c r="C48" s="17">
        <v>54</v>
      </c>
      <c r="D48" s="17">
        <v>26</v>
      </c>
      <c r="E48" s="17">
        <v>28</v>
      </c>
      <c r="F48" s="17">
        <v>26</v>
      </c>
      <c r="G48" s="80"/>
      <c r="H48" s="17"/>
      <c r="I48" s="17"/>
      <c r="J48" s="17"/>
      <c r="K48" s="17"/>
      <c r="L48" s="58"/>
    </row>
    <row r="49" spans="1:16" s="35" customFormat="1" ht="16.5" thickBot="1">
      <c r="A49" s="107" t="s">
        <v>143</v>
      </c>
      <c r="B49" s="108" t="s">
        <v>144</v>
      </c>
      <c r="C49" s="94">
        <f>C50+C52</f>
        <v>162</v>
      </c>
      <c r="D49" s="17"/>
      <c r="E49" s="17"/>
      <c r="F49" s="17"/>
      <c r="G49" s="17"/>
      <c r="H49" s="17"/>
      <c r="I49" s="17"/>
      <c r="J49" s="17">
        <f>J50+J52</f>
        <v>12</v>
      </c>
      <c r="K49" s="17"/>
      <c r="L49" s="58"/>
    </row>
    <row r="50" spans="1:16" s="35" customFormat="1" ht="16.5" customHeight="1">
      <c r="A50" s="148" t="s">
        <v>109</v>
      </c>
      <c r="B50" s="149" t="s">
        <v>168</v>
      </c>
      <c r="C50" s="150">
        <v>90</v>
      </c>
      <c r="D50" s="142"/>
      <c r="E50" s="142">
        <v>32</v>
      </c>
      <c r="F50" s="142">
        <v>52</v>
      </c>
      <c r="G50" s="142"/>
      <c r="H50" s="142"/>
      <c r="I50" s="142"/>
      <c r="J50" s="142">
        <v>6</v>
      </c>
      <c r="K50" s="142"/>
      <c r="L50" s="58"/>
    </row>
    <row r="51" spans="1:16" s="35" customFormat="1" ht="16.5" customHeight="1" thickBot="1">
      <c r="A51" s="148"/>
      <c r="B51" s="149"/>
      <c r="C51" s="151"/>
      <c r="D51" s="143"/>
      <c r="E51" s="143"/>
      <c r="F51" s="143"/>
      <c r="G51" s="143"/>
      <c r="H51" s="143"/>
      <c r="I51" s="143"/>
      <c r="J51" s="143"/>
      <c r="K51" s="143"/>
      <c r="L51" s="58"/>
    </row>
    <row r="52" spans="1:16" s="35" customFormat="1" ht="33.75" customHeight="1" thickBot="1">
      <c r="A52" s="109" t="s">
        <v>167</v>
      </c>
      <c r="B52" s="110" t="s">
        <v>169</v>
      </c>
      <c r="C52" s="17">
        <v>72</v>
      </c>
      <c r="D52" s="17">
        <v>34</v>
      </c>
      <c r="E52" s="17">
        <v>32</v>
      </c>
      <c r="F52" s="17">
        <v>34</v>
      </c>
      <c r="G52" s="17"/>
      <c r="H52" s="17"/>
      <c r="I52" s="17"/>
      <c r="J52" s="17">
        <v>6</v>
      </c>
      <c r="K52" s="17"/>
      <c r="L52" s="58"/>
    </row>
    <row r="53" spans="1:16" s="35" customFormat="1" ht="29.25" thickBot="1">
      <c r="A53" s="50" t="s">
        <v>29</v>
      </c>
      <c r="B53" s="71" t="s">
        <v>10</v>
      </c>
      <c r="C53" s="17"/>
      <c r="D53" s="17"/>
      <c r="E53" s="17"/>
      <c r="F53" s="17"/>
      <c r="G53" s="17"/>
      <c r="H53" s="17"/>
      <c r="I53" s="17"/>
      <c r="J53" s="17"/>
      <c r="K53" s="17"/>
    </row>
    <row r="54" spans="1:16" s="35" customFormat="1" ht="29.25" thickBot="1">
      <c r="A54" s="17"/>
      <c r="B54" s="17" t="s">
        <v>40</v>
      </c>
      <c r="C54" s="17"/>
      <c r="D54" s="17"/>
      <c r="E54" s="17"/>
      <c r="F54" s="17"/>
      <c r="G54" s="17"/>
      <c r="H54" s="17"/>
      <c r="I54" s="17"/>
      <c r="J54" s="17"/>
      <c r="K54" s="17"/>
      <c r="P54"/>
    </row>
    <row r="55" spans="1:16" s="35" customFormat="1" ht="100.5" thickBot="1">
      <c r="A55" s="75" t="s">
        <v>41</v>
      </c>
      <c r="B55" s="75" t="s">
        <v>130</v>
      </c>
      <c r="C55" s="75">
        <f>C56+C57+C58+C59+C60+C61+C62</f>
        <v>1044</v>
      </c>
      <c r="D55" s="75">
        <f>D56+D57+D58+D59+D60+D61+D62</f>
        <v>598</v>
      </c>
      <c r="E55" s="75"/>
      <c r="F55" s="75">
        <f>F56+F57+F58+F59+F60</f>
        <v>310</v>
      </c>
      <c r="G55" s="75"/>
      <c r="H55" s="75"/>
      <c r="I55" s="75"/>
      <c r="J55" s="75">
        <f>6+J56+J57+J58+J59</f>
        <v>30</v>
      </c>
      <c r="K55" s="75"/>
    </row>
    <row r="56" spans="1:16" s="35" customFormat="1" ht="30.75" thickBot="1">
      <c r="A56" s="53" t="s">
        <v>42</v>
      </c>
      <c r="B56" s="51" t="s">
        <v>111</v>
      </c>
      <c r="C56" s="17">
        <v>252</v>
      </c>
      <c r="D56" s="17">
        <v>112</v>
      </c>
      <c r="E56" s="17">
        <v>134</v>
      </c>
      <c r="F56" s="17">
        <v>112</v>
      </c>
      <c r="G56" s="17"/>
      <c r="H56" s="17"/>
      <c r="I56" s="17"/>
      <c r="J56" s="17">
        <v>6</v>
      </c>
      <c r="K56" s="17"/>
      <c r="M56" s="58"/>
    </row>
    <row r="57" spans="1:16" s="35" customFormat="1" ht="15.75" thickBot="1">
      <c r="A57" s="53" t="s">
        <v>43</v>
      </c>
      <c r="B57" s="51" t="s">
        <v>112</v>
      </c>
      <c r="C57" s="17">
        <v>72</v>
      </c>
      <c r="D57" s="17">
        <v>14</v>
      </c>
      <c r="E57" s="17">
        <v>58</v>
      </c>
      <c r="F57" s="17">
        <v>14</v>
      </c>
      <c r="G57" s="17"/>
      <c r="H57" s="17"/>
      <c r="I57" s="17"/>
      <c r="J57" s="17">
        <v>6</v>
      </c>
      <c r="K57" s="17"/>
      <c r="M57" s="58"/>
    </row>
    <row r="58" spans="1:16" s="35" customFormat="1" ht="90.75" thickBot="1">
      <c r="A58" s="53" t="s">
        <v>44</v>
      </c>
      <c r="B58" s="51" t="s">
        <v>113</v>
      </c>
      <c r="C58" s="17">
        <v>180</v>
      </c>
      <c r="D58" s="17">
        <v>124</v>
      </c>
      <c r="E58" s="17">
        <v>48</v>
      </c>
      <c r="F58" s="17">
        <v>124</v>
      </c>
      <c r="G58" s="17"/>
      <c r="H58" s="17"/>
      <c r="I58" s="17">
        <v>2</v>
      </c>
      <c r="J58" s="17">
        <v>6</v>
      </c>
      <c r="K58" s="17"/>
      <c r="M58" s="58"/>
    </row>
    <row r="59" spans="1:16" s="35" customFormat="1" ht="45.75" thickBot="1">
      <c r="A59" s="53" t="s">
        <v>114</v>
      </c>
      <c r="B59" s="51" t="s">
        <v>115</v>
      </c>
      <c r="C59" s="17">
        <v>180</v>
      </c>
      <c r="D59" s="17">
        <v>28</v>
      </c>
      <c r="E59" s="17">
        <v>116</v>
      </c>
      <c r="F59" s="17">
        <v>28</v>
      </c>
      <c r="G59" s="17">
        <v>30</v>
      </c>
      <c r="H59" s="17"/>
      <c r="I59" s="17"/>
      <c r="J59" s="17">
        <v>6</v>
      </c>
      <c r="K59" s="17"/>
      <c r="M59" s="58"/>
    </row>
    <row r="60" spans="1:16" s="35" customFormat="1" ht="75.75" thickBot="1">
      <c r="A60" s="53" t="s">
        <v>116</v>
      </c>
      <c r="B60" s="51" t="s">
        <v>117</v>
      </c>
      <c r="C60" s="18">
        <v>72</v>
      </c>
      <c r="D60" s="17">
        <v>32</v>
      </c>
      <c r="E60" s="18">
        <v>38</v>
      </c>
      <c r="F60" s="17">
        <v>32</v>
      </c>
      <c r="G60" s="17"/>
      <c r="H60" s="17"/>
      <c r="I60" s="17">
        <v>2</v>
      </c>
      <c r="J60" s="17"/>
      <c r="K60" s="17"/>
      <c r="M60" s="111"/>
    </row>
    <row r="61" spans="1:16" s="35" customFormat="1" ht="16.5" thickBot="1">
      <c r="A61" s="54" t="s">
        <v>46</v>
      </c>
      <c r="B61" s="52" t="s">
        <v>118</v>
      </c>
      <c r="C61" s="17">
        <v>144</v>
      </c>
      <c r="D61" s="17">
        <v>144</v>
      </c>
      <c r="E61" s="17"/>
      <c r="F61" s="17"/>
      <c r="G61" s="17"/>
      <c r="H61" s="17">
        <v>144</v>
      </c>
      <c r="I61" s="17"/>
      <c r="J61" s="17"/>
      <c r="K61" s="17"/>
      <c r="M61" s="58"/>
    </row>
    <row r="62" spans="1:16" s="35" customFormat="1" ht="32.25" thickBot="1">
      <c r="A62" s="83" t="s">
        <v>47</v>
      </c>
      <c r="B62" s="84" t="s">
        <v>119</v>
      </c>
      <c r="C62" s="17">
        <v>144</v>
      </c>
      <c r="D62" s="17">
        <v>144</v>
      </c>
      <c r="E62" s="17"/>
      <c r="F62" s="17"/>
      <c r="G62" s="17"/>
      <c r="H62" s="17">
        <v>144</v>
      </c>
      <c r="I62" s="17"/>
      <c r="J62" s="17"/>
      <c r="K62" s="17"/>
      <c r="M62" s="58"/>
    </row>
    <row r="63" spans="1:16" s="35" customFormat="1" ht="57.75" thickBot="1">
      <c r="A63" s="75" t="s">
        <v>122</v>
      </c>
      <c r="B63" s="75" t="s">
        <v>131</v>
      </c>
      <c r="C63" s="75">
        <f>C64+C65</f>
        <v>144</v>
      </c>
      <c r="D63" s="75">
        <f>D64+D65</f>
        <v>82</v>
      </c>
      <c r="E63" s="75"/>
      <c r="F63" s="75"/>
      <c r="G63" s="75"/>
      <c r="H63" s="75"/>
      <c r="I63" s="75"/>
      <c r="J63" s="75">
        <v>12</v>
      </c>
      <c r="K63" s="75"/>
    </row>
    <row r="64" spans="1:16" s="35" customFormat="1" ht="60.75" thickBot="1">
      <c r="A64" s="53" t="s">
        <v>120</v>
      </c>
      <c r="B64" s="55" t="s">
        <v>121</v>
      </c>
      <c r="C64" s="17">
        <v>108</v>
      </c>
      <c r="D64" s="17">
        <v>46</v>
      </c>
      <c r="E64" s="17">
        <v>56</v>
      </c>
      <c r="F64" s="17">
        <v>46</v>
      </c>
      <c r="G64" s="17"/>
      <c r="H64" s="17"/>
      <c r="I64" s="17"/>
      <c r="J64" s="17">
        <v>6</v>
      </c>
      <c r="K64" s="17"/>
    </row>
    <row r="65" spans="1:11" s="35" customFormat="1" ht="15.75" thickBot="1">
      <c r="A65" s="53" t="s">
        <v>123</v>
      </c>
      <c r="B65" s="56" t="s">
        <v>137</v>
      </c>
      <c r="C65" s="17">
        <v>36</v>
      </c>
      <c r="D65" s="17">
        <v>36</v>
      </c>
      <c r="E65" s="17"/>
      <c r="F65" s="17"/>
      <c r="G65" s="17"/>
      <c r="H65" s="17">
        <v>36</v>
      </c>
      <c r="I65" s="17"/>
      <c r="J65" s="17"/>
      <c r="K65" s="17"/>
    </row>
    <row r="66" spans="1:11" s="35" customFormat="1" ht="57.75" thickBot="1">
      <c r="A66" s="85" t="s">
        <v>128</v>
      </c>
      <c r="B66" s="75" t="s">
        <v>132</v>
      </c>
      <c r="C66" s="75">
        <f>C67+C68</f>
        <v>288</v>
      </c>
      <c r="D66" s="75">
        <f>D67+D68</f>
        <v>216</v>
      </c>
      <c r="E66" s="75"/>
      <c r="F66" s="75"/>
      <c r="G66" s="75"/>
      <c r="H66" s="75"/>
      <c r="I66" s="75"/>
      <c r="J66" s="75">
        <v>6</v>
      </c>
      <c r="K66" s="75"/>
    </row>
    <row r="67" spans="1:11" s="35" customFormat="1" ht="60.75" thickBot="1">
      <c r="A67" s="53" t="s">
        <v>124</v>
      </c>
      <c r="B67" s="55" t="s">
        <v>125</v>
      </c>
      <c r="C67" s="17">
        <v>144</v>
      </c>
      <c r="D67" s="17">
        <v>72</v>
      </c>
      <c r="E67" s="17">
        <v>72</v>
      </c>
      <c r="F67" s="17">
        <v>72</v>
      </c>
      <c r="G67" s="17"/>
      <c r="H67" s="17"/>
      <c r="I67" s="17"/>
      <c r="J67" s="17"/>
      <c r="K67" s="17"/>
    </row>
    <row r="68" spans="1:11" s="35" customFormat="1" ht="30.75" thickBot="1">
      <c r="A68" s="53" t="s">
        <v>126</v>
      </c>
      <c r="B68" s="56" t="s">
        <v>119</v>
      </c>
      <c r="C68" s="17">
        <v>144</v>
      </c>
      <c r="D68" s="17">
        <v>144</v>
      </c>
      <c r="E68" s="17"/>
      <c r="F68" s="17"/>
      <c r="G68" s="17"/>
      <c r="H68" s="18">
        <v>144</v>
      </c>
      <c r="I68" s="18"/>
      <c r="J68" s="18"/>
      <c r="K68" s="18"/>
    </row>
    <row r="69" spans="1:11" s="35" customFormat="1" ht="29.25" thickBot="1">
      <c r="A69" s="50" t="s">
        <v>29</v>
      </c>
      <c r="B69" s="71" t="s">
        <v>10</v>
      </c>
      <c r="C69" s="18"/>
      <c r="D69" s="18"/>
      <c r="E69" s="18"/>
      <c r="F69" s="18"/>
      <c r="G69" s="18"/>
      <c r="H69" s="18"/>
      <c r="I69" s="18"/>
      <c r="J69" s="18"/>
      <c r="K69" s="18"/>
    </row>
    <row r="70" spans="1:11" s="35" customFormat="1" ht="100.5" thickBot="1">
      <c r="A70" s="75" t="s">
        <v>154</v>
      </c>
      <c r="B70" s="75" t="s">
        <v>151</v>
      </c>
      <c r="C70" s="75">
        <f>C71+C72+C73</f>
        <v>288</v>
      </c>
      <c r="D70" s="75">
        <f>D71+D72+D73</f>
        <v>248</v>
      </c>
      <c r="E70" s="75"/>
      <c r="F70" s="75"/>
      <c r="G70" s="75"/>
      <c r="H70" s="75"/>
      <c r="I70" s="75"/>
      <c r="J70" s="75"/>
      <c r="K70" s="75"/>
    </row>
    <row r="71" spans="1:11" s="35" customFormat="1" ht="32.25" thickBot="1">
      <c r="A71" s="57" t="s">
        <v>155</v>
      </c>
      <c r="B71" s="70" t="s">
        <v>127</v>
      </c>
      <c r="C71" s="18">
        <v>72</v>
      </c>
      <c r="D71" s="18">
        <v>32</v>
      </c>
      <c r="E71" s="18">
        <v>40</v>
      </c>
      <c r="F71" s="18">
        <v>30</v>
      </c>
      <c r="G71" s="18"/>
      <c r="H71" s="18"/>
      <c r="I71" s="18">
        <v>2</v>
      </c>
      <c r="J71" s="18"/>
      <c r="K71" s="18"/>
    </row>
    <row r="72" spans="1:11" s="35" customFormat="1" ht="16.5" thickBot="1">
      <c r="A72" s="57" t="s">
        <v>159</v>
      </c>
      <c r="B72" s="70" t="s">
        <v>118</v>
      </c>
      <c r="C72" s="126">
        <v>72</v>
      </c>
      <c r="D72" s="138">
        <v>72</v>
      </c>
      <c r="E72" s="133"/>
      <c r="F72" s="18"/>
      <c r="G72" s="18"/>
      <c r="H72" s="18">
        <v>72</v>
      </c>
      <c r="I72" s="18"/>
      <c r="J72" s="18"/>
      <c r="K72" s="18"/>
    </row>
    <row r="73" spans="1:11" s="35" customFormat="1" ht="32.25" thickBot="1">
      <c r="A73" s="104" t="s">
        <v>163</v>
      </c>
      <c r="B73" s="70" t="s">
        <v>119</v>
      </c>
      <c r="C73" s="126">
        <v>144</v>
      </c>
      <c r="D73" s="138">
        <v>144</v>
      </c>
      <c r="E73" s="133"/>
      <c r="F73" s="18"/>
      <c r="G73" s="18"/>
      <c r="H73" s="18">
        <v>144</v>
      </c>
      <c r="I73" s="18"/>
      <c r="J73" s="18"/>
      <c r="K73" s="18"/>
    </row>
    <row r="74" spans="1:11" s="35" customFormat="1" ht="76.5" thickBot="1">
      <c r="A74" s="86" t="s">
        <v>52</v>
      </c>
      <c r="B74" s="87" t="s">
        <v>146</v>
      </c>
      <c r="C74" s="127">
        <f>C75+C77</f>
        <v>288</v>
      </c>
      <c r="D74" s="139"/>
      <c r="E74" s="134"/>
      <c r="F74" s="75"/>
      <c r="G74" s="75"/>
      <c r="H74" s="75"/>
      <c r="I74" s="75"/>
      <c r="J74" s="75"/>
      <c r="K74" s="75"/>
    </row>
    <row r="75" spans="1:11" s="35" customFormat="1" ht="29.25" thickBot="1">
      <c r="A75" s="19"/>
      <c r="B75" s="71" t="s">
        <v>34</v>
      </c>
      <c r="C75" s="128">
        <f>C76</f>
        <v>36</v>
      </c>
      <c r="D75" s="80">
        <f t="shared" ref="D75:J75" si="3">D76</f>
        <v>36</v>
      </c>
      <c r="E75" s="135">
        <f t="shared" si="3"/>
        <v>10</v>
      </c>
      <c r="F75" s="72">
        <f t="shared" si="3"/>
        <v>26</v>
      </c>
      <c r="G75" s="72">
        <f t="shared" si="3"/>
        <v>0</v>
      </c>
      <c r="H75" s="72">
        <f t="shared" si="3"/>
        <v>0</v>
      </c>
      <c r="I75" s="72">
        <f t="shared" si="3"/>
        <v>0</v>
      </c>
      <c r="J75" s="72">
        <f t="shared" si="3"/>
        <v>0</v>
      </c>
      <c r="K75" s="18">
        <v>4</v>
      </c>
    </row>
    <row r="76" spans="1:11" s="35" customFormat="1" ht="15.75" thickBot="1">
      <c r="A76" s="96" t="s">
        <v>110</v>
      </c>
      <c r="B76" s="103" t="s">
        <v>133</v>
      </c>
      <c r="C76" s="126">
        <v>36</v>
      </c>
      <c r="D76" s="138">
        <v>36</v>
      </c>
      <c r="E76" s="133">
        <v>10</v>
      </c>
      <c r="F76" s="18">
        <v>26</v>
      </c>
      <c r="G76" s="18"/>
      <c r="H76" s="18"/>
      <c r="I76" s="18"/>
      <c r="J76" s="18"/>
      <c r="K76" s="18">
        <v>4</v>
      </c>
    </row>
    <row r="77" spans="1:11" s="35" customFormat="1" ht="29.25" thickBot="1">
      <c r="A77" s="98"/>
      <c r="B77" s="102" t="s">
        <v>40</v>
      </c>
      <c r="C77" s="129">
        <f>C78</f>
        <v>252</v>
      </c>
      <c r="D77" s="138"/>
      <c r="E77" s="133"/>
      <c r="F77" s="18"/>
      <c r="G77" s="18"/>
      <c r="H77" s="18"/>
      <c r="I77" s="18"/>
      <c r="J77" s="18"/>
      <c r="K77" s="18"/>
    </row>
    <row r="78" spans="1:11" s="35" customFormat="1" ht="30" thickBot="1">
      <c r="A78" s="99" t="s">
        <v>160</v>
      </c>
      <c r="B78" s="100" t="s">
        <v>152</v>
      </c>
      <c r="C78" s="126">
        <f>C79+C84</f>
        <v>252</v>
      </c>
      <c r="D78" s="138"/>
      <c r="E78" s="133"/>
      <c r="F78" s="18"/>
      <c r="G78" s="18"/>
      <c r="H78" s="18"/>
      <c r="I78" s="18"/>
      <c r="J78" s="18"/>
      <c r="K78" s="18"/>
    </row>
    <row r="79" spans="1:11" s="35" customFormat="1" ht="72" thickBot="1">
      <c r="A79" s="101" t="s">
        <v>161</v>
      </c>
      <c r="B79" s="101" t="s">
        <v>153</v>
      </c>
      <c r="C79" s="126">
        <f>C80+C81+C82+C83</f>
        <v>216</v>
      </c>
      <c r="D79" s="138"/>
      <c r="E79" s="133"/>
      <c r="F79" s="18"/>
      <c r="G79" s="18"/>
      <c r="H79" s="18"/>
      <c r="I79" s="18"/>
      <c r="J79" s="18"/>
      <c r="K79" s="18"/>
    </row>
    <row r="80" spans="1:11" s="35" customFormat="1" ht="30.75" thickBot="1">
      <c r="A80" s="50" t="s">
        <v>156</v>
      </c>
      <c r="B80" s="92" t="s">
        <v>164</v>
      </c>
      <c r="C80" s="130">
        <v>24</v>
      </c>
      <c r="D80" s="140">
        <v>24</v>
      </c>
      <c r="E80" s="136">
        <v>4</v>
      </c>
      <c r="F80" s="18">
        <v>20</v>
      </c>
      <c r="G80" s="18"/>
      <c r="H80" s="18"/>
      <c r="I80" s="18"/>
      <c r="J80" s="18"/>
      <c r="K80" s="18"/>
    </row>
    <row r="81" spans="1:11" s="35" customFormat="1" ht="60.75" thickBot="1">
      <c r="A81" s="50" t="s">
        <v>157</v>
      </c>
      <c r="B81" s="92" t="s">
        <v>165</v>
      </c>
      <c r="C81" s="131">
        <v>30</v>
      </c>
      <c r="D81" s="140">
        <v>16</v>
      </c>
      <c r="E81" s="97">
        <v>14</v>
      </c>
      <c r="F81" s="97">
        <v>16</v>
      </c>
      <c r="G81" s="50"/>
      <c r="H81" s="50"/>
      <c r="I81" s="50"/>
      <c r="J81" s="50"/>
      <c r="K81" s="50"/>
    </row>
    <row r="82" spans="1:11" s="35" customFormat="1" ht="45.75" thickBot="1">
      <c r="A82" s="50" t="s">
        <v>158</v>
      </c>
      <c r="B82" s="92" t="s">
        <v>145</v>
      </c>
      <c r="C82" s="131">
        <v>90</v>
      </c>
      <c r="D82" s="140">
        <v>90</v>
      </c>
      <c r="E82" s="97">
        <v>30</v>
      </c>
      <c r="F82" s="97">
        <v>60</v>
      </c>
      <c r="G82" s="50"/>
      <c r="H82" s="50"/>
      <c r="I82" s="50"/>
      <c r="J82" s="50"/>
      <c r="K82" s="50"/>
    </row>
    <row r="83" spans="1:11" s="35" customFormat="1" ht="30.75" thickBot="1">
      <c r="A83" s="18" t="s">
        <v>166</v>
      </c>
      <c r="B83" s="92" t="s">
        <v>136</v>
      </c>
      <c r="C83" s="126">
        <v>72</v>
      </c>
      <c r="D83" s="140">
        <v>40</v>
      </c>
      <c r="E83" s="133">
        <v>32</v>
      </c>
      <c r="F83" s="18">
        <v>40</v>
      </c>
      <c r="G83" s="18"/>
      <c r="H83" s="18"/>
      <c r="I83" s="18"/>
      <c r="J83" s="18">
        <v>6</v>
      </c>
      <c r="K83" s="18"/>
    </row>
    <row r="84" spans="1:11" s="35" customFormat="1" ht="15.75" thickBot="1">
      <c r="A84" s="18" t="s">
        <v>162</v>
      </c>
      <c r="B84" s="92" t="s">
        <v>118</v>
      </c>
      <c r="C84" s="126">
        <v>36</v>
      </c>
      <c r="D84" s="140"/>
      <c r="E84" s="133"/>
      <c r="F84" s="18"/>
      <c r="G84" s="18"/>
      <c r="H84" s="18">
        <v>36</v>
      </c>
      <c r="I84" s="18"/>
      <c r="J84" s="18"/>
      <c r="K84" s="18"/>
    </row>
    <row r="85" spans="1:11" s="35" customFormat="1" ht="32.25" thickBot="1">
      <c r="A85" s="50" t="s">
        <v>29</v>
      </c>
      <c r="B85" s="48" t="s">
        <v>10</v>
      </c>
      <c r="C85" s="126"/>
      <c r="D85" s="138"/>
      <c r="E85" s="133"/>
      <c r="F85" s="18"/>
      <c r="G85" s="18"/>
      <c r="H85" s="18"/>
      <c r="I85" s="18"/>
      <c r="J85" s="18"/>
      <c r="K85" s="18"/>
    </row>
    <row r="86" spans="1:11" s="35" customFormat="1" ht="16.5" thickBot="1">
      <c r="A86" s="19"/>
      <c r="B86" s="50"/>
      <c r="C86" s="126"/>
      <c r="D86" s="138"/>
      <c r="E86" s="133"/>
      <c r="F86" s="18"/>
      <c r="G86" s="18"/>
      <c r="H86" s="18"/>
      <c r="I86" s="18"/>
      <c r="J86" s="18"/>
      <c r="K86" s="18"/>
    </row>
    <row r="87" spans="1:11" s="35" customFormat="1" ht="30.75" thickBot="1">
      <c r="A87" s="88" t="s">
        <v>54</v>
      </c>
      <c r="B87" s="89" t="s">
        <v>55</v>
      </c>
      <c r="C87" s="132">
        <v>216</v>
      </c>
      <c r="D87" s="141"/>
      <c r="E87" s="137"/>
      <c r="F87" s="77"/>
      <c r="G87" s="77"/>
      <c r="H87" s="77"/>
      <c r="I87" s="77"/>
      <c r="J87" s="77"/>
      <c r="K87" s="77"/>
    </row>
    <row r="88" spans="1:11" s="35" customFormat="1" ht="15.75" thickBot="1">
      <c r="A88" s="73"/>
      <c r="B88" s="71"/>
      <c r="C88" s="126"/>
      <c r="D88" s="138"/>
      <c r="E88" s="133"/>
      <c r="F88" s="18"/>
      <c r="G88" s="18"/>
      <c r="H88" s="18"/>
      <c r="I88" s="18"/>
      <c r="J88" s="18"/>
      <c r="K88" s="18"/>
    </row>
    <row r="89" spans="1:11" s="35" customFormat="1" ht="15.75" thickBot="1">
      <c r="A89" s="161" t="s">
        <v>56</v>
      </c>
      <c r="B89" s="162"/>
      <c r="C89" s="129">
        <f ca="1">C5+C24+C30+C34+C55+C63+C70+C74+C87+C66</f>
        <v>5256</v>
      </c>
      <c r="D89" s="80">
        <f>D5+D24+D30+D34+D55+D63+D70+D74+D87+D66+272</f>
        <v>1416</v>
      </c>
      <c r="E89" s="135">
        <f t="shared" ref="E89:J89" si="4">E5+E24+E30+E34+E55+E63+E70+E74+E87+E66</f>
        <v>692</v>
      </c>
      <c r="F89" s="17">
        <f t="shared" si="4"/>
        <v>1054</v>
      </c>
      <c r="G89" s="17">
        <f t="shared" si="4"/>
        <v>0</v>
      </c>
      <c r="H89" s="17">
        <f t="shared" si="4"/>
        <v>0</v>
      </c>
      <c r="I89" s="17">
        <f t="shared" si="4"/>
        <v>0</v>
      </c>
      <c r="J89" s="17">
        <f t="shared" si="4"/>
        <v>130</v>
      </c>
      <c r="K89" s="17"/>
    </row>
    <row r="92" spans="1:11">
      <c r="A92" s="2"/>
    </row>
    <row r="93" spans="1:11">
      <c r="A93" s="2"/>
    </row>
    <row r="94" spans="1:11">
      <c r="A94" s="3"/>
    </row>
    <row r="95" spans="1:11">
      <c r="A95" s="35"/>
      <c r="B95" s="35"/>
      <c r="D95" s="35"/>
      <c r="E95" s="35"/>
      <c r="F95" s="35"/>
      <c r="G95" s="35"/>
    </row>
    <row r="96" spans="1:11">
      <c r="A96" s="4"/>
    </row>
  </sheetData>
  <sheetProtection insertRows="0" deleteRows="0"/>
  <mergeCells count="24">
    <mergeCell ref="A4:B4"/>
    <mergeCell ref="A5:B5"/>
    <mergeCell ref="A89:B89"/>
    <mergeCell ref="A1:A2"/>
    <mergeCell ref="B1:B2"/>
    <mergeCell ref="L42:L44"/>
    <mergeCell ref="L45:L47"/>
    <mergeCell ref="E1:J1"/>
    <mergeCell ref="K1:K2"/>
    <mergeCell ref="A50:A51"/>
    <mergeCell ref="B50:B51"/>
    <mergeCell ref="C50:C51"/>
    <mergeCell ref="D50:D51"/>
    <mergeCell ref="A19:B19"/>
    <mergeCell ref="A23:K23"/>
    <mergeCell ref="J50:J51"/>
    <mergeCell ref="K50:K51"/>
    <mergeCell ref="I50:I51"/>
    <mergeCell ref="E50:E51"/>
    <mergeCell ref="F50:F51"/>
    <mergeCell ref="G50:G51"/>
    <mergeCell ref="H50:H51"/>
    <mergeCell ref="C1:C2"/>
    <mergeCell ref="D1:D2"/>
  </mergeCells>
  <phoneticPr fontId="0" type="noConversion"/>
  <conditionalFormatting sqref="C5:D5">
    <cfRule type="expression" dxfId="1" priority="2">
      <formula>IF(CELL("содержимое",AD4) = 1476, 1476, "ошибка, значение неравно 1476")</formula>
    </cfRule>
  </conditionalFormatting>
  <conditionalFormatting sqref="C5:D5">
    <cfRule type="expression" dxfId="0" priority="1">
      <formula>IF(CELL("содержимое",AD4) = 1476, 1476, "ошибка, значение неравно 1476")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T84"/>
  <sheetViews>
    <sheetView workbookViewId="0">
      <selection activeCell="B22" sqref="B22"/>
    </sheetView>
  </sheetViews>
  <sheetFormatPr defaultRowHeight="15"/>
  <cols>
    <col min="2" max="2" width="16.28515625" customWidth="1"/>
  </cols>
  <sheetData>
    <row r="1" spans="1:98" ht="21" thickBot="1">
      <c r="A1" s="182" t="s">
        <v>79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3"/>
      <c r="CT1" s="184" t="s">
        <v>80</v>
      </c>
    </row>
    <row r="2" spans="1:98" ht="15.75" thickBot="1">
      <c r="A2" s="186" t="s">
        <v>0</v>
      </c>
      <c r="B2" s="189" t="s">
        <v>76</v>
      </c>
      <c r="C2" s="38" t="s">
        <v>57</v>
      </c>
      <c r="D2" s="170" t="s">
        <v>73</v>
      </c>
      <c r="E2" s="171"/>
      <c r="F2" s="172"/>
      <c r="G2" s="38" t="s">
        <v>57</v>
      </c>
      <c r="H2" s="170" t="s">
        <v>73</v>
      </c>
      <c r="I2" s="171"/>
      <c r="J2" s="172"/>
      <c r="K2" s="38" t="s">
        <v>57</v>
      </c>
      <c r="L2" s="170" t="s">
        <v>73</v>
      </c>
      <c r="M2" s="171"/>
      <c r="N2" s="172"/>
      <c r="O2" s="38" t="s">
        <v>57</v>
      </c>
      <c r="P2" s="170" t="s">
        <v>73</v>
      </c>
      <c r="Q2" s="171"/>
      <c r="R2" s="172"/>
      <c r="S2" s="38" t="s">
        <v>57</v>
      </c>
      <c r="T2" s="170" t="s">
        <v>73</v>
      </c>
      <c r="U2" s="171"/>
      <c r="V2" s="172"/>
      <c r="W2" s="38" t="s">
        <v>57</v>
      </c>
      <c r="X2" s="170" t="s">
        <v>73</v>
      </c>
      <c r="Y2" s="171"/>
      <c r="Z2" s="172"/>
      <c r="AA2" s="38" t="s">
        <v>57</v>
      </c>
      <c r="AB2" s="170" t="s">
        <v>73</v>
      </c>
      <c r="AC2" s="171"/>
      <c r="AD2" s="172"/>
      <c r="AE2" s="38" t="s">
        <v>57</v>
      </c>
      <c r="AF2" s="170" t="s">
        <v>73</v>
      </c>
      <c r="AG2" s="171"/>
      <c r="AH2" s="172"/>
      <c r="AI2" s="38" t="s">
        <v>57</v>
      </c>
      <c r="AJ2" s="170" t="s">
        <v>73</v>
      </c>
      <c r="AK2" s="171"/>
      <c r="AL2" s="171"/>
      <c r="AM2" s="172"/>
      <c r="AN2" s="38" t="s">
        <v>57</v>
      </c>
      <c r="AO2" s="170" t="s">
        <v>73</v>
      </c>
      <c r="AP2" s="171"/>
      <c r="AQ2" s="171"/>
      <c r="AR2" s="172"/>
      <c r="AS2" s="38" t="s">
        <v>57</v>
      </c>
      <c r="AT2" s="173" t="s">
        <v>73</v>
      </c>
      <c r="AU2" s="174"/>
      <c r="AV2" s="174"/>
      <c r="AW2" s="175"/>
      <c r="AX2" s="38" t="s">
        <v>57</v>
      </c>
      <c r="AY2" s="173" t="s">
        <v>73</v>
      </c>
      <c r="AZ2" s="174"/>
      <c r="BA2" s="174"/>
      <c r="BB2" s="175"/>
      <c r="BC2" s="38" t="s">
        <v>57</v>
      </c>
      <c r="BD2" s="170" t="s">
        <v>73</v>
      </c>
      <c r="BE2" s="171"/>
      <c r="BF2" s="172"/>
      <c r="BG2" s="38" t="s">
        <v>57</v>
      </c>
      <c r="BH2" s="170" t="s">
        <v>73</v>
      </c>
      <c r="BI2" s="171"/>
      <c r="BJ2" s="172"/>
      <c r="BK2" s="38" t="s">
        <v>57</v>
      </c>
      <c r="BL2" s="170" t="s">
        <v>73</v>
      </c>
      <c r="BM2" s="171"/>
      <c r="BN2" s="172"/>
      <c r="BO2" s="38" t="s">
        <v>57</v>
      </c>
      <c r="BP2" s="170" t="s">
        <v>73</v>
      </c>
      <c r="BQ2" s="171"/>
      <c r="BR2" s="172"/>
      <c r="BS2" s="38" t="s">
        <v>57</v>
      </c>
      <c r="BT2" s="170" t="s">
        <v>73</v>
      </c>
      <c r="BU2" s="171"/>
      <c r="BV2" s="172"/>
      <c r="BW2" s="38" t="s">
        <v>57</v>
      </c>
      <c r="BX2" s="170" t="s">
        <v>73</v>
      </c>
      <c r="BY2" s="171"/>
      <c r="BZ2" s="172"/>
      <c r="CA2" s="38" t="s">
        <v>57</v>
      </c>
      <c r="CB2" s="170" t="s">
        <v>73</v>
      </c>
      <c r="CC2" s="171"/>
      <c r="CD2" s="172"/>
      <c r="CE2" s="38" t="s">
        <v>57</v>
      </c>
      <c r="CF2" s="170" t="s">
        <v>73</v>
      </c>
      <c r="CG2" s="171"/>
      <c r="CH2" s="172"/>
      <c r="CI2" s="38" t="s">
        <v>57</v>
      </c>
      <c r="CJ2" s="170" t="s">
        <v>73</v>
      </c>
      <c r="CK2" s="171"/>
      <c r="CL2" s="172"/>
      <c r="CM2" s="38" t="s">
        <v>57</v>
      </c>
      <c r="CN2" s="170" t="s">
        <v>73</v>
      </c>
      <c r="CO2" s="171"/>
      <c r="CP2" s="172"/>
      <c r="CQ2" s="38" t="s">
        <v>57</v>
      </c>
      <c r="CR2" s="179" t="s">
        <v>73</v>
      </c>
      <c r="CS2" s="180"/>
      <c r="CT2" s="185"/>
    </row>
    <row r="3" spans="1:98" ht="15.75" thickBot="1">
      <c r="A3" s="187"/>
      <c r="B3" s="190"/>
      <c r="C3" s="173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5"/>
      <c r="AT3" s="39"/>
      <c r="AU3" s="39"/>
      <c r="AV3" s="39"/>
      <c r="AW3" s="39"/>
      <c r="AX3" s="39"/>
      <c r="AY3" s="39"/>
      <c r="AZ3" s="39"/>
      <c r="BA3" s="39"/>
      <c r="BB3" s="39"/>
      <c r="BC3" s="179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4"/>
    </row>
    <row r="4" spans="1:98" ht="15.75" thickBot="1">
      <c r="A4" s="187"/>
      <c r="B4" s="19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2"/>
      <c r="CT4" s="184"/>
    </row>
    <row r="5" spans="1:98" ht="15.75" thickBot="1">
      <c r="A5" s="187"/>
      <c r="B5" s="190"/>
      <c r="C5" s="176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8"/>
      <c r="AT5" s="40"/>
      <c r="AU5" s="40"/>
      <c r="AV5" s="40"/>
      <c r="AW5" s="40"/>
      <c r="AX5" s="40"/>
      <c r="AY5" s="40"/>
      <c r="AZ5" s="40"/>
      <c r="BA5" s="40"/>
      <c r="BB5" s="40"/>
      <c r="BC5" s="176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84"/>
    </row>
    <row r="6" spans="1:98" ht="15.75" thickBot="1">
      <c r="A6" s="188"/>
      <c r="B6" s="191"/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3">
        <v>15</v>
      </c>
      <c r="R6" s="23">
        <v>16</v>
      </c>
      <c r="S6" s="23">
        <v>17</v>
      </c>
      <c r="T6" s="23">
        <v>18</v>
      </c>
      <c r="U6" s="23">
        <v>19</v>
      </c>
      <c r="V6" s="23">
        <v>20</v>
      </c>
      <c r="W6" s="23">
        <v>21</v>
      </c>
      <c r="X6" s="23">
        <v>22</v>
      </c>
      <c r="Y6" s="23">
        <v>23</v>
      </c>
      <c r="Z6" s="23">
        <v>24</v>
      </c>
      <c r="AA6" s="23">
        <v>25</v>
      </c>
      <c r="AB6" s="23">
        <v>26</v>
      </c>
      <c r="AC6" s="23">
        <v>27</v>
      </c>
      <c r="AD6" s="23">
        <v>28</v>
      </c>
      <c r="AE6" s="23">
        <v>29</v>
      </c>
      <c r="AF6" s="23">
        <v>30</v>
      </c>
      <c r="AG6" s="23">
        <v>31</v>
      </c>
      <c r="AH6" s="23">
        <v>32</v>
      </c>
      <c r="AI6" s="23">
        <v>33</v>
      </c>
      <c r="AJ6" s="23">
        <v>34</v>
      </c>
      <c r="AK6" s="23">
        <v>35</v>
      </c>
      <c r="AL6" s="23">
        <v>36</v>
      </c>
      <c r="AM6" s="23">
        <v>37</v>
      </c>
      <c r="AN6" s="23">
        <v>38</v>
      </c>
      <c r="AO6" s="23">
        <v>39</v>
      </c>
      <c r="AP6" s="23">
        <v>40</v>
      </c>
      <c r="AQ6" s="23">
        <v>41</v>
      </c>
      <c r="AR6" s="23">
        <v>42</v>
      </c>
      <c r="AS6" s="23">
        <v>43</v>
      </c>
      <c r="AT6" s="23">
        <v>44</v>
      </c>
      <c r="AU6" s="23">
        <v>45</v>
      </c>
      <c r="AV6" s="23">
        <v>46</v>
      </c>
      <c r="AW6" s="23">
        <v>47</v>
      </c>
      <c r="AX6" s="23">
        <v>48</v>
      </c>
      <c r="AY6" s="23">
        <v>49</v>
      </c>
      <c r="AZ6" s="23">
        <v>50</v>
      </c>
      <c r="BA6" s="23">
        <v>51</v>
      </c>
      <c r="BB6" s="23">
        <v>52</v>
      </c>
      <c r="BC6" s="23">
        <v>1</v>
      </c>
      <c r="BD6" s="23">
        <v>2</v>
      </c>
      <c r="BE6" s="23">
        <v>3</v>
      </c>
      <c r="BF6" s="23">
        <v>4</v>
      </c>
      <c r="BG6" s="23">
        <v>5</v>
      </c>
      <c r="BH6" s="23">
        <v>6</v>
      </c>
      <c r="BI6" s="23">
        <v>7</v>
      </c>
      <c r="BJ6" s="23">
        <v>8</v>
      </c>
      <c r="BK6" s="23">
        <v>9</v>
      </c>
      <c r="BL6" s="23">
        <v>10</v>
      </c>
      <c r="BM6" s="23">
        <v>11</v>
      </c>
      <c r="BN6" s="23">
        <v>12</v>
      </c>
      <c r="BO6" s="23">
        <v>13</v>
      </c>
      <c r="BP6" s="23">
        <v>14</v>
      </c>
      <c r="BQ6" s="23">
        <v>15</v>
      </c>
      <c r="BR6" s="23">
        <v>16</v>
      </c>
      <c r="BS6" s="23">
        <v>17</v>
      </c>
      <c r="BT6" s="23">
        <v>18</v>
      </c>
      <c r="BU6" s="23">
        <v>19</v>
      </c>
      <c r="BV6" s="23">
        <v>20</v>
      </c>
      <c r="BW6" s="23">
        <v>21</v>
      </c>
      <c r="BX6" s="23">
        <v>22</v>
      </c>
      <c r="BY6" s="23">
        <v>23</v>
      </c>
      <c r="BZ6" s="23">
        <v>24</v>
      </c>
      <c r="CA6" s="23">
        <v>25</v>
      </c>
      <c r="CB6" s="23">
        <v>26</v>
      </c>
      <c r="CC6" s="23">
        <v>27</v>
      </c>
      <c r="CD6" s="23">
        <v>28</v>
      </c>
      <c r="CE6" s="23">
        <v>29</v>
      </c>
      <c r="CF6" s="23">
        <v>30</v>
      </c>
      <c r="CG6" s="23">
        <v>31</v>
      </c>
      <c r="CH6" s="23">
        <v>32</v>
      </c>
      <c r="CI6" s="23">
        <v>33</v>
      </c>
      <c r="CJ6" s="23">
        <v>34</v>
      </c>
      <c r="CK6" s="23">
        <v>35</v>
      </c>
      <c r="CL6" s="23">
        <v>36</v>
      </c>
      <c r="CM6" s="23">
        <v>37</v>
      </c>
      <c r="CN6" s="23">
        <v>38</v>
      </c>
      <c r="CO6" s="23">
        <v>39</v>
      </c>
      <c r="CP6" s="23">
        <v>40</v>
      </c>
      <c r="CQ6" s="23">
        <v>41</v>
      </c>
      <c r="CR6" s="23">
        <v>42</v>
      </c>
      <c r="CS6" s="24">
        <v>43</v>
      </c>
      <c r="CT6" s="184"/>
    </row>
    <row r="7" spans="1:98" ht="21.75" thickBot="1">
      <c r="A7" s="31" t="s">
        <v>82</v>
      </c>
      <c r="B7" s="31" t="s">
        <v>83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</row>
    <row r="8" spans="1:98" ht="15.75" thickBot="1">
      <c r="A8" s="30" t="s">
        <v>13</v>
      </c>
      <c r="B8" s="41" t="s">
        <v>14</v>
      </c>
      <c r="C8" s="6"/>
      <c r="D8" s="6"/>
      <c r="E8" s="6"/>
      <c r="F8" s="6"/>
      <c r="G8" s="6"/>
      <c r="H8" s="6"/>
      <c r="I8" s="6"/>
      <c r="J8" s="6"/>
      <c r="K8" s="7"/>
      <c r="L8" s="7"/>
      <c r="M8" s="7"/>
      <c r="N8" s="7"/>
      <c r="O8" s="6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5"/>
    </row>
    <row r="9" spans="1:98" ht="15.75" thickBot="1">
      <c r="A9" s="30" t="s">
        <v>15</v>
      </c>
      <c r="B9" s="41" t="s">
        <v>16</v>
      </c>
      <c r="C9" s="6"/>
      <c r="D9" s="6"/>
      <c r="E9" s="6"/>
      <c r="F9" s="6"/>
      <c r="G9" s="6"/>
      <c r="H9" s="6"/>
      <c r="I9" s="6"/>
      <c r="J9" s="6"/>
      <c r="K9" s="7"/>
      <c r="L9" s="7"/>
      <c r="M9" s="7"/>
      <c r="N9" s="7"/>
      <c r="O9" s="6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5"/>
    </row>
    <row r="10" spans="1:98" ht="15.75" thickBot="1">
      <c r="A10" s="30" t="s">
        <v>17</v>
      </c>
      <c r="B10" s="42" t="s">
        <v>87</v>
      </c>
      <c r="C10" s="6"/>
      <c r="D10" s="6"/>
      <c r="E10" s="6"/>
      <c r="F10" s="6"/>
      <c r="G10" s="6"/>
      <c r="H10" s="6"/>
      <c r="I10" s="6"/>
      <c r="J10" s="6"/>
      <c r="K10" s="7"/>
      <c r="L10" s="7"/>
      <c r="M10" s="7"/>
      <c r="N10" s="7"/>
      <c r="O10" s="6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5"/>
    </row>
    <row r="11" spans="1:98" ht="15.75" thickBot="1">
      <c r="A11" s="30" t="s">
        <v>18</v>
      </c>
      <c r="B11" s="41" t="s">
        <v>88</v>
      </c>
      <c r="C11" s="6"/>
      <c r="D11" s="6"/>
      <c r="E11" s="6"/>
      <c r="F11" s="6"/>
      <c r="G11" s="6"/>
      <c r="H11" s="6"/>
      <c r="I11" s="6"/>
      <c r="J11" s="6"/>
      <c r="K11" s="7"/>
      <c r="L11" s="7"/>
      <c r="M11" s="7"/>
      <c r="N11" s="7"/>
      <c r="O11" s="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5"/>
    </row>
    <row r="12" spans="1:98" ht="15.75" thickBot="1">
      <c r="A12" s="30" t="s">
        <v>20</v>
      </c>
      <c r="B12" s="41" t="s">
        <v>89</v>
      </c>
      <c r="C12" s="6"/>
      <c r="D12" s="6"/>
      <c r="E12" s="6"/>
      <c r="F12" s="6"/>
      <c r="G12" s="6"/>
      <c r="H12" s="6"/>
      <c r="I12" s="6"/>
      <c r="J12" s="6"/>
      <c r="K12" s="7"/>
      <c r="L12" s="7"/>
      <c r="M12" s="7"/>
      <c r="N12" s="7"/>
      <c r="O12" s="6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5"/>
    </row>
    <row r="13" spans="1:98" ht="15.75" thickBot="1">
      <c r="A13" s="30" t="s">
        <v>21</v>
      </c>
      <c r="B13" s="42" t="s">
        <v>90</v>
      </c>
      <c r="C13" s="6"/>
      <c r="D13" s="6"/>
      <c r="E13" s="6"/>
      <c r="F13" s="6"/>
      <c r="G13" s="6"/>
      <c r="H13" s="6"/>
      <c r="I13" s="6"/>
      <c r="J13" s="6"/>
      <c r="K13" s="7"/>
      <c r="L13" s="7"/>
      <c r="M13" s="7"/>
      <c r="N13" s="7"/>
      <c r="O13" s="6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5"/>
    </row>
    <row r="14" spans="1:98" ht="15.75" thickBot="1">
      <c r="A14" s="30" t="s">
        <v>23</v>
      </c>
      <c r="B14" s="42" t="s">
        <v>84</v>
      </c>
      <c r="C14" s="6"/>
      <c r="D14" s="6"/>
      <c r="E14" s="6"/>
      <c r="F14" s="6"/>
      <c r="G14" s="6"/>
      <c r="H14" s="6"/>
      <c r="I14" s="6"/>
      <c r="J14" s="6"/>
      <c r="K14" s="7"/>
      <c r="L14" s="7"/>
      <c r="M14" s="7"/>
      <c r="N14" s="7"/>
      <c r="O14" s="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5"/>
    </row>
    <row r="15" spans="1:98" ht="15.75" thickBot="1">
      <c r="A15" s="30" t="s">
        <v>24</v>
      </c>
      <c r="B15" s="41" t="s">
        <v>85</v>
      </c>
      <c r="C15" s="6"/>
      <c r="D15" s="6"/>
      <c r="E15" s="6"/>
      <c r="F15" s="6"/>
      <c r="G15" s="6"/>
      <c r="H15" s="6"/>
      <c r="I15" s="6"/>
      <c r="J15" s="6"/>
      <c r="K15" s="7"/>
      <c r="L15" s="7"/>
      <c r="M15" s="7"/>
      <c r="N15" s="7"/>
      <c r="O15" s="6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5"/>
    </row>
    <row r="16" spans="1:98" ht="15.75" thickBot="1">
      <c r="A16" s="30" t="s">
        <v>25</v>
      </c>
      <c r="B16" s="43" t="s">
        <v>64</v>
      </c>
      <c r="C16" s="6"/>
      <c r="D16" s="6"/>
      <c r="E16" s="6"/>
      <c r="F16" s="6"/>
      <c r="G16" s="6"/>
      <c r="H16" s="6"/>
      <c r="I16" s="6"/>
      <c r="J16" s="6"/>
      <c r="K16" s="7"/>
      <c r="L16" s="7"/>
      <c r="M16" s="7"/>
      <c r="N16" s="7"/>
      <c r="O16" s="6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5"/>
    </row>
    <row r="17" spans="1:98" ht="15.75" thickBot="1">
      <c r="A17" s="30" t="s">
        <v>26</v>
      </c>
      <c r="B17" s="43" t="s">
        <v>91</v>
      </c>
      <c r="C17" s="6"/>
      <c r="D17" s="6"/>
      <c r="E17" s="6"/>
      <c r="F17" s="6"/>
      <c r="G17" s="6"/>
      <c r="H17" s="6"/>
      <c r="I17" s="6"/>
      <c r="J17" s="6"/>
      <c r="K17" s="7"/>
      <c r="L17" s="7"/>
      <c r="M17" s="7"/>
      <c r="N17" s="7"/>
      <c r="O17" s="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5"/>
    </row>
    <row r="18" spans="1:98" ht="15.75" thickBot="1">
      <c r="A18" s="30" t="s">
        <v>27</v>
      </c>
      <c r="B18" s="43" t="s">
        <v>86</v>
      </c>
      <c r="C18" s="6"/>
      <c r="D18" s="6"/>
      <c r="E18" s="6"/>
      <c r="F18" s="6"/>
      <c r="G18" s="6"/>
      <c r="H18" s="6"/>
      <c r="I18" s="6"/>
      <c r="J18" s="6"/>
      <c r="K18" s="7"/>
      <c r="L18" s="7"/>
      <c r="M18" s="7"/>
      <c r="N18" s="7"/>
      <c r="O18" s="6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5"/>
    </row>
    <row r="19" spans="1:98" ht="15.75" thickBot="1">
      <c r="A19" s="30" t="s">
        <v>28</v>
      </c>
      <c r="B19" s="44" t="s">
        <v>22</v>
      </c>
      <c r="C19" s="6"/>
      <c r="D19" s="6"/>
      <c r="E19" s="6"/>
      <c r="F19" s="6"/>
      <c r="G19" s="6"/>
      <c r="H19" s="6"/>
      <c r="I19" s="6"/>
      <c r="J19" s="6"/>
      <c r="K19" s="7"/>
      <c r="L19" s="7"/>
      <c r="M19" s="7"/>
      <c r="N19" s="7"/>
      <c r="O19" s="6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5"/>
    </row>
    <row r="20" spans="1:98" ht="23.25" thickBot="1">
      <c r="A20" s="25" t="s">
        <v>92</v>
      </c>
      <c r="B20" s="44" t="s">
        <v>93</v>
      </c>
      <c r="C20" s="6"/>
      <c r="D20" s="6"/>
      <c r="E20" s="6"/>
      <c r="F20" s="6"/>
      <c r="G20" s="6"/>
      <c r="H20" s="6"/>
      <c r="I20" s="6"/>
      <c r="J20" s="6"/>
      <c r="K20" s="7"/>
      <c r="L20" s="7"/>
      <c r="M20" s="7"/>
      <c r="N20" s="7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5"/>
    </row>
    <row r="21" spans="1:98" ht="15.75" thickBot="1">
      <c r="A21" s="25"/>
      <c r="B21" s="8"/>
      <c r="C21" s="6"/>
      <c r="D21" s="6"/>
      <c r="E21" s="6"/>
      <c r="F21" s="6"/>
      <c r="G21" s="6"/>
      <c r="H21" s="6"/>
      <c r="I21" s="6"/>
      <c r="J21" s="6"/>
      <c r="K21" s="7"/>
      <c r="L21" s="7"/>
      <c r="M21" s="7"/>
      <c r="N21" s="7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5"/>
    </row>
    <row r="22" spans="1:98" ht="15.75" thickBot="1">
      <c r="A22" s="25"/>
      <c r="B22" s="8"/>
      <c r="C22" s="6"/>
      <c r="D22" s="6"/>
      <c r="E22" s="6"/>
      <c r="F22" s="6"/>
      <c r="G22" s="6"/>
      <c r="H22" s="6"/>
      <c r="I22" s="6"/>
      <c r="J22" s="6"/>
      <c r="K22" s="7"/>
      <c r="L22" s="7"/>
      <c r="M22" s="7"/>
      <c r="N22" s="7"/>
      <c r="O22" s="6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5"/>
    </row>
    <row r="23" spans="1:98" ht="15.75" thickBot="1">
      <c r="A23" s="25"/>
      <c r="B23" s="8"/>
      <c r="C23" s="6"/>
      <c r="D23" s="6"/>
      <c r="E23" s="6"/>
      <c r="F23" s="6"/>
      <c r="G23" s="6"/>
      <c r="H23" s="6"/>
      <c r="I23" s="6"/>
      <c r="J23" s="6"/>
      <c r="K23" s="7"/>
      <c r="L23" s="7"/>
      <c r="M23" s="7"/>
      <c r="N23" s="7"/>
      <c r="O23" s="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5"/>
    </row>
    <row r="24" spans="1:98" ht="42.75" thickBot="1">
      <c r="A24" s="31" t="s">
        <v>72</v>
      </c>
      <c r="B24" s="31" t="s">
        <v>60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31"/>
    </row>
    <row r="25" spans="1:98" ht="15.75" thickBot="1">
      <c r="A25" s="30" t="s">
        <v>61</v>
      </c>
      <c r="B25" s="30" t="s">
        <v>62</v>
      </c>
      <c r="C25" s="6"/>
      <c r="D25" s="6"/>
      <c r="E25" s="6"/>
      <c r="F25" s="6"/>
      <c r="G25" s="6"/>
      <c r="H25" s="6"/>
      <c r="I25" s="6"/>
      <c r="J25" s="6"/>
      <c r="K25" s="7"/>
      <c r="L25" s="7"/>
      <c r="M25" s="7"/>
      <c r="N25" s="7"/>
      <c r="O25" s="6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5"/>
    </row>
    <row r="26" spans="1:98" ht="15.75" thickBot="1">
      <c r="A26" s="30" t="s">
        <v>63</v>
      </c>
      <c r="B26" s="30" t="s">
        <v>64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5"/>
    </row>
    <row r="27" spans="1:98" ht="34.5" thickBot="1">
      <c r="A27" s="30" t="s">
        <v>65</v>
      </c>
      <c r="B27" s="30" t="s">
        <v>30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5"/>
    </row>
    <row r="28" spans="1:98" ht="15.75" thickBot="1">
      <c r="A28" s="30" t="s">
        <v>66</v>
      </c>
      <c r="B28" s="30" t="s">
        <v>22</v>
      </c>
      <c r="C28" s="6"/>
      <c r="D28" s="6"/>
      <c r="E28" s="6"/>
      <c r="F28" s="6"/>
      <c r="G28" s="6"/>
      <c r="H28" s="6"/>
      <c r="I28" s="6"/>
      <c r="J28" s="6"/>
      <c r="K28" s="7"/>
      <c r="L28" s="7"/>
      <c r="M28" s="7"/>
      <c r="N28" s="7"/>
      <c r="O28" s="6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5"/>
    </row>
    <row r="29" spans="1:98" ht="23.25" thickBot="1">
      <c r="A29" s="30" t="s">
        <v>67</v>
      </c>
      <c r="B29" s="30" t="s">
        <v>31</v>
      </c>
      <c r="C29" s="6"/>
      <c r="D29" s="6"/>
      <c r="E29" s="6"/>
      <c r="F29" s="6"/>
      <c r="G29" s="6"/>
      <c r="H29" s="6"/>
      <c r="I29" s="6"/>
      <c r="J29" s="6"/>
      <c r="K29" s="7"/>
      <c r="L29" s="7"/>
      <c r="M29" s="7"/>
      <c r="N29" s="7"/>
      <c r="O29" s="6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5"/>
    </row>
    <row r="30" spans="1:98" ht="42.75" thickBot="1">
      <c r="A30" s="10" t="s">
        <v>68</v>
      </c>
      <c r="B30" s="10" t="s">
        <v>69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31"/>
    </row>
    <row r="31" spans="1:98" ht="15.75" thickBot="1">
      <c r="A31" s="30" t="s">
        <v>74</v>
      </c>
      <c r="B31" s="30" t="s">
        <v>19</v>
      </c>
      <c r="C31" s="6"/>
      <c r="D31" s="6"/>
      <c r="E31" s="6"/>
      <c r="F31" s="6"/>
      <c r="G31" s="6"/>
      <c r="H31" s="6"/>
      <c r="I31" s="6"/>
      <c r="J31" s="6"/>
      <c r="K31" s="7"/>
      <c r="L31" s="7"/>
      <c r="M31" s="7"/>
      <c r="N31" s="7"/>
      <c r="O31" s="6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5"/>
    </row>
    <row r="32" spans="1:98" ht="15.75" thickBot="1">
      <c r="A32" s="30" t="s">
        <v>70</v>
      </c>
      <c r="B32" s="30" t="s">
        <v>71</v>
      </c>
      <c r="C32" s="6"/>
      <c r="D32" s="6"/>
      <c r="E32" s="6"/>
      <c r="F32" s="6"/>
      <c r="G32" s="6"/>
      <c r="H32" s="6"/>
      <c r="I32" s="6"/>
      <c r="J32" s="6"/>
      <c r="K32" s="7"/>
      <c r="L32" s="7"/>
      <c r="M32" s="7"/>
      <c r="N32" s="7"/>
      <c r="O32" s="6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5"/>
    </row>
    <row r="33" spans="1:98" ht="32.25" thickBot="1">
      <c r="A33" s="10" t="s">
        <v>32</v>
      </c>
      <c r="B33" s="10" t="s">
        <v>33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31"/>
    </row>
    <row r="34" spans="1:98" ht="15.75" thickBot="1">
      <c r="A34" s="6" t="s">
        <v>35</v>
      </c>
      <c r="B34" s="8"/>
      <c r="C34" s="6"/>
      <c r="D34" s="6"/>
      <c r="E34" s="6"/>
      <c r="F34" s="6"/>
      <c r="G34" s="6"/>
      <c r="H34" s="6"/>
      <c r="I34" s="6"/>
      <c r="J34" s="6"/>
      <c r="K34" s="7"/>
      <c r="L34" s="7"/>
      <c r="M34" s="7"/>
      <c r="N34" s="9"/>
      <c r="O34" s="6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5"/>
    </row>
    <row r="35" spans="1:98" ht="15.75" thickBot="1">
      <c r="A35" s="6" t="s">
        <v>36</v>
      </c>
      <c r="B35" s="8"/>
      <c r="C35" s="6"/>
      <c r="D35" s="6"/>
      <c r="E35" s="6"/>
      <c r="F35" s="6"/>
      <c r="G35" s="6"/>
      <c r="H35" s="6"/>
      <c r="I35" s="6"/>
      <c r="J35" s="6"/>
      <c r="K35" s="7"/>
      <c r="L35" s="7"/>
      <c r="M35" s="7"/>
      <c r="N35" s="9"/>
      <c r="O35" s="6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5"/>
    </row>
    <row r="36" spans="1:98" ht="15.75" thickBot="1">
      <c r="A36" s="6" t="s">
        <v>37</v>
      </c>
      <c r="B36" s="8"/>
      <c r="C36" s="6"/>
      <c r="D36" s="6"/>
      <c r="E36" s="6"/>
      <c r="F36" s="6"/>
      <c r="G36" s="6"/>
      <c r="H36" s="6"/>
      <c r="I36" s="6"/>
      <c r="J36" s="6"/>
      <c r="K36" s="7"/>
      <c r="L36" s="7"/>
      <c r="M36" s="7"/>
      <c r="N36" s="9"/>
      <c r="O36" s="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5"/>
    </row>
    <row r="37" spans="1:98" ht="15.75" thickBot="1">
      <c r="A37" s="6" t="s">
        <v>38</v>
      </c>
      <c r="B37" s="8"/>
      <c r="C37" s="6"/>
      <c r="D37" s="6"/>
      <c r="E37" s="6"/>
      <c r="F37" s="6"/>
      <c r="G37" s="6"/>
      <c r="H37" s="6"/>
      <c r="I37" s="6"/>
      <c r="J37" s="6"/>
      <c r="K37" s="7"/>
      <c r="L37" s="7"/>
      <c r="M37" s="7"/>
      <c r="N37" s="9"/>
      <c r="O37" s="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5"/>
    </row>
    <row r="38" spans="1:98" ht="15.75" thickBot="1">
      <c r="A38" s="6" t="s">
        <v>59</v>
      </c>
      <c r="B38" s="8"/>
      <c r="C38" s="6"/>
      <c r="D38" s="6"/>
      <c r="E38" s="6"/>
      <c r="F38" s="6"/>
      <c r="G38" s="6"/>
      <c r="H38" s="6"/>
      <c r="I38" s="6"/>
      <c r="J38" s="6"/>
      <c r="K38" s="7"/>
      <c r="L38" s="7"/>
      <c r="M38" s="7"/>
      <c r="N38" s="9"/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5"/>
    </row>
    <row r="39" spans="1:98" ht="15.75" thickBot="1">
      <c r="A39" s="6" t="s">
        <v>39</v>
      </c>
      <c r="B39" s="8"/>
      <c r="C39" s="6"/>
      <c r="D39" s="6"/>
      <c r="E39" s="6"/>
      <c r="F39" s="6"/>
      <c r="G39" s="6"/>
      <c r="H39" s="6"/>
      <c r="I39" s="6"/>
      <c r="J39" s="6"/>
      <c r="K39" s="7"/>
      <c r="L39" s="7"/>
      <c r="M39" s="7"/>
      <c r="N39" s="9"/>
      <c r="O39" s="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5"/>
    </row>
    <row r="40" spans="1:98" ht="15.75" thickBot="1">
      <c r="A40" s="10" t="s">
        <v>41</v>
      </c>
      <c r="B40" s="11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3"/>
      <c r="N40" s="13"/>
      <c r="O40" s="12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4"/>
      <c r="AE40" s="13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31"/>
    </row>
    <row r="41" spans="1:98" ht="15.75" thickBot="1">
      <c r="A41" s="6" t="s">
        <v>42</v>
      </c>
      <c r="B41" s="8"/>
      <c r="C41" s="6"/>
      <c r="D41" s="6"/>
      <c r="E41" s="6"/>
      <c r="F41" s="6"/>
      <c r="G41" s="6"/>
      <c r="H41" s="6"/>
      <c r="I41" s="6"/>
      <c r="J41" s="6"/>
      <c r="K41" s="7"/>
      <c r="L41" s="7"/>
      <c r="M41" s="7"/>
      <c r="N41" s="9"/>
      <c r="O41" s="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5"/>
    </row>
    <row r="42" spans="1:98" ht="15.75" thickBot="1">
      <c r="A42" s="6" t="s">
        <v>43</v>
      </c>
      <c r="B42" s="8"/>
      <c r="C42" s="6"/>
      <c r="D42" s="6"/>
      <c r="E42" s="6"/>
      <c r="F42" s="6"/>
      <c r="G42" s="6"/>
      <c r="H42" s="6"/>
      <c r="I42" s="6"/>
      <c r="J42" s="6"/>
      <c r="K42" s="7"/>
      <c r="L42" s="7"/>
      <c r="M42" s="7"/>
      <c r="N42" s="9"/>
      <c r="O42" s="6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5"/>
    </row>
    <row r="43" spans="1:98" ht="15.75" thickBot="1">
      <c r="A43" s="6" t="s">
        <v>44</v>
      </c>
      <c r="B43" s="8"/>
      <c r="C43" s="6"/>
      <c r="D43" s="6"/>
      <c r="E43" s="6"/>
      <c r="F43" s="6"/>
      <c r="G43" s="6"/>
      <c r="H43" s="6"/>
      <c r="I43" s="6"/>
      <c r="J43" s="6"/>
      <c r="K43" s="7"/>
      <c r="L43" s="7"/>
      <c r="M43" s="7"/>
      <c r="N43" s="9"/>
      <c r="O43" s="6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5"/>
    </row>
    <row r="44" spans="1:98" ht="23.25" thickBot="1">
      <c r="A44" s="6" t="s">
        <v>45</v>
      </c>
      <c r="B44" s="8"/>
      <c r="C44" s="6"/>
      <c r="D44" s="6"/>
      <c r="E44" s="6"/>
      <c r="F44" s="6"/>
      <c r="G44" s="6"/>
      <c r="H44" s="6"/>
      <c r="I44" s="6"/>
      <c r="J44" s="6"/>
      <c r="K44" s="7"/>
      <c r="L44" s="7"/>
      <c r="M44" s="7"/>
      <c r="N44" s="9"/>
      <c r="O44" s="6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5"/>
    </row>
    <row r="45" spans="1:98" ht="15.75" thickBot="1">
      <c r="A45" s="6" t="s">
        <v>46</v>
      </c>
      <c r="B45" s="8"/>
      <c r="C45" s="6"/>
      <c r="D45" s="6"/>
      <c r="E45" s="6"/>
      <c r="F45" s="6"/>
      <c r="G45" s="6"/>
      <c r="H45" s="6"/>
      <c r="I45" s="6"/>
      <c r="J45" s="6"/>
      <c r="K45" s="7"/>
      <c r="L45" s="7"/>
      <c r="M45" s="7"/>
      <c r="N45" s="9"/>
      <c r="O45" s="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5"/>
    </row>
    <row r="46" spans="1:98" ht="15.75" thickBot="1">
      <c r="A46" s="6" t="s">
        <v>47</v>
      </c>
      <c r="B46" s="8"/>
      <c r="C46" s="6"/>
      <c r="D46" s="6"/>
      <c r="E46" s="6"/>
      <c r="F46" s="6"/>
      <c r="G46" s="6"/>
      <c r="H46" s="6"/>
      <c r="I46" s="6"/>
      <c r="J46" s="6"/>
      <c r="K46" s="7"/>
      <c r="L46" s="7"/>
      <c r="M46" s="7"/>
      <c r="N46" s="9"/>
      <c r="O46" s="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5"/>
    </row>
    <row r="47" spans="1:98" ht="15.75" thickBot="1">
      <c r="A47" s="11" t="s">
        <v>48</v>
      </c>
      <c r="B47" s="11"/>
      <c r="C47" s="32"/>
      <c r="D47" s="32"/>
      <c r="E47" s="32"/>
      <c r="F47" s="32"/>
      <c r="G47" s="32"/>
      <c r="H47" s="32"/>
      <c r="I47" s="32"/>
      <c r="J47" s="32"/>
      <c r="K47" s="33"/>
      <c r="L47" s="33"/>
      <c r="M47" s="33"/>
      <c r="N47" s="33"/>
      <c r="O47" s="32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4"/>
      <c r="AE47" s="33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1"/>
    </row>
    <row r="48" spans="1:98" ht="23.25" thickBot="1">
      <c r="A48" s="6" t="s">
        <v>49</v>
      </c>
      <c r="B48" s="15"/>
      <c r="C48" s="6"/>
      <c r="D48" s="6"/>
      <c r="E48" s="6"/>
      <c r="F48" s="6"/>
      <c r="G48" s="6"/>
      <c r="H48" s="6"/>
      <c r="I48" s="6"/>
      <c r="J48" s="6"/>
      <c r="K48" s="7"/>
      <c r="L48" s="7"/>
      <c r="M48" s="7"/>
      <c r="N48" s="7"/>
      <c r="O48" s="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5"/>
    </row>
    <row r="49" spans="1:98" ht="23.25" thickBot="1">
      <c r="A49" s="6" t="s">
        <v>49</v>
      </c>
      <c r="B49" s="15"/>
      <c r="C49" s="6"/>
      <c r="D49" s="6"/>
      <c r="E49" s="6"/>
      <c r="F49" s="6"/>
      <c r="G49" s="6"/>
      <c r="H49" s="6"/>
      <c r="I49" s="6"/>
      <c r="J49" s="6"/>
      <c r="K49" s="7"/>
      <c r="L49" s="7"/>
      <c r="M49" s="7"/>
      <c r="N49" s="7"/>
      <c r="O49" s="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5"/>
    </row>
    <row r="50" spans="1:98" ht="23.25" thickBot="1">
      <c r="A50" s="6" t="s">
        <v>49</v>
      </c>
      <c r="B50" s="15"/>
      <c r="C50" s="6"/>
      <c r="D50" s="6"/>
      <c r="E50" s="6"/>
      <c r="F50" s="6"/>
      <c r="G50" s="6"/>
      <c r="H50" s="6"/>
      <c r="I50" s="6"/>
      <c r="J50" s="6"/>
      <c r="K50" s="7"/>
      <c r="L50" s="7"/>
      <c r="M50" s="7"/>
      <c r="N50" s="7"/>
      <c r="O50" s="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5"/>
    </row>
    <row r="51" spans="1:98" ht="15.75" thickBot="1">
      <c r="A51" s="6" t="s">
        <v>50</v>
      </c>
      <c r="B51" s="15"/>
      <c r="C51" s="6"/>
      <c r="D51" s="6"/>
      <c r="E51" s="6"/>
      <c r="F51" s="6"/>
      <c r="G51" s="6"/>
      <c r="H51" s="6"/>
      <c r="I51" s="6"/>
      <c r="J51" s="6"/>
      <c r="K51" s="7"/>
      <c r="L51" s="7"/>
      <c r="M51" s="7"/>
      <c r="N51" s="7"/>
      <c r="O51" s="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5"/>
    </row>
    <row r="52" spans="1:98" ht="15.75" thickBot="1">
      <c r="A52" s="6" t="s">
        <v>51</v>
      </c>
      <c r="B52" s="15"/>
      <c r="C52" s="6"/>
      <c r="D52" s="6"/>
      <c r="E52" s="6"/>
      <c r="F52" s="6"/>
      <c r="G52" s="6"/>
      <c r="H52" s="6"/>
      <c r="I52" s="6"/>
      <c r="J52" s="6"/>
      <c r="K52" s="7"/>
      <c r="L52" s="7"/>
      <c r="M52" s="7"/>
      <c r="N52" s="7"/>
      <c r="O52" s="6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5"/>
    </row>
    <row r="53" spans="1:98" ht="32.25" thickBot="1">
      <c r="A53" s="28" t="s">
        <v>52</v>
      </c>
      <c r="B53" s="29" t="s">
        <v>58</v>
      </c>
      <c r="C53" s="12"/>
      <c r="D53" s="12"/>
      <c r="E53" s="12"/>
      <c r="F53" s="12"/>
      <c r="G53" s="12"/>
      <c r="H53" s="12"/>
      <c r="I53" s="12"/>
      <c r="J53" s="12"/>
      <c r="K53" s="13"/>
      <c r="L53" s="13"/>
      <c r="M53" s="13"/>
      <c r="N53" s="13"/>
      <c r="O53" s="12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4"/>
      <c r="AE53" s="13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31"/>
    </row>
    <row r="54" spans="1:98" ht="15.75" thickBot="1">
      <c r="A54" s="6" t="s">
        <v>81</v>
      </c>
      <c r="B54" s="15"/>
      <c r="C54" s="6"/>
      <c r="D54" s="6"/>
      <c r="E54" s="6"/>
      <c r="F54" s="6"/>
      <c r="G54" s="6"/>
      <c r="H54" s="6"/>
      <c r="I54" s="6"/>
      <c r="J54" s="6"/>
      <c r="K54" s="7"/>
      <c r="L54" s="7"/>
      <c r="M54" s="7"/>
      <c r="N54" s="7"/>
      <c r="O54" s="6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5"/>
    </row>
    <row r="55" spans="1:98" ht="15.75" thickBot="1">
      <c r="A55" s="6" t="s">
        <v>81</v>
      </c>
      <c r="B55" s="15"/>
      <c r="C55" s="6"/>
      <c r="D55" s="6"/>
      <c r="E55" s="6"/>
      <c r="F55" s="6"/>
      <c r="G55" s="6"/>
      <c r="H55" s="6"/>
      <c r="I55" s="6"/>
      <c r="J55" s="6"/>
      <c r="K55" s="7"/>
      <c r="L55" s="7"/>
      <c r="M55" s="7"/>
      <c r="N55" s="7"/>
      <c r="O55" s="6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5"/>
    </row>
    <row r="56" spans="1:98" ht="15.75" thickBot="1">
      <c r="A56" s="6" t="s">
        <v>81</v>
      </c>
      <c r="B56" s="15"/>
      <c r="C56" s="6"/>
      <c r="D56" s="6"/>
      <c r="E56" s="6"/>
      <c r="F56" s="6"/>
      <c r="G56" s="6"/>
      <c r="H56" s="6"/>
      <c r="I56" s="6"/>
      <c r="J56" s="6"/>
      <c r="K56" s="7"/>
      <c r="L56" s="7"/>
      <c r="M56" s="7"/>
      <c r="N56" s="7"/>
      <c r="O56" s="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5"/>
    </row>
    <row r="57" spans="1:98" ht="15.75" thickBot="1">
      <c r="A57" s="6" t="s">
        <v>81</v>
      </c>
      <c r="B57" s="8"/>
      <c r="C57" s="6"/>
      <c r="D57" s="6"/>
      <c r="E57" s="6"/>
      <c r="F57" s="6"/>
      <c r="G57" s="6"/>
      <c r="H57" s="6"/>
      <c r="I57" s="6"/>
      <c r="J57" s="6"/>
      <c r="K57" s="7"/>
      <c r="L57" s="7"/>
      <c r="M57" s="7"/>
      <c r="N57" s="7"/>
      <c r="O57" s="6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5"/>
    </row>
    <row r="58" spans="1:98" ht="15.75" thickBot="1">
      <c r="A58" s="16" t="s">
        <v>48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31"/>
    </row>
    <row r="59" spans="1:98" ht="23.25" thickBot="1">
      <c r="A59" s="6" t="s">
        <v>49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5"/>
    </row>
    <row r="60" spans="1:98" ht="23.25" thickBot="1">
      <c r="A60" s="6" t="s">
        <v>49</v>
      </c>
      <c r="B60" s="15"/>
      <c r="C60" s="6"/>
      <c r="D60" s="6"/>
      <c r="E60" s="6"/>
      <c r="F60" s="6"/>
      <c r="G60" s="6"/>
      <c r="H60" s="6"/>
      <c r="I60" s="6"/>
      <c r="J60" s="6"/>
      <c r="K60" s="7"/>
      <c r="L60" s="7"/>
      <c r="M60" s="7"/>
      <c r="N60" s="7"/>
      <c r="O60" s="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5"/>
    </row>
    <row r="61" spans="1:98" ht="23.25" thickBot="1">
      <c r="A61" s="6" t="s">
        <v>49</v>
      </c>
      <c r="B61" s="15"/>
      <c r="C61" s="6"/>
      <c r="D61" s="6"/>
      <c r="E61" s="6"/>
      <c r="F61" s="6"/>
      <c r="G61" s="6"/>
      <c r="H61" s="6"/>
      <c r="I61" s="6"/>
      <c r="J61" s="6"/>
      <c r="K61" s="7"/>
      <c r="L61" s="7"/>
      <c r="M61" s="7"/>
      <c r="N61" s="7"/>
      <c r="O61" s="6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5"/>
    </row>
    <row r="62" spans="1:98" ht="15.75" thickBot="1">
      <c r="A62" s="6" t="s">
        <v>50</v>
      </c>
      <c r="B62" s="15"/>
      <c r="C62" s="6"/>
      <c r="D62" s="6"/>
      <c r="E62" s="6"/>
      <c r="F62" s="6"/>
      <c r="G62" s="6"/>
      <c r="H62" s="6"/>
      <c r="I62" s="6"/>
      <c r="J62" s="6"/>
      <c r="K62" s="7"/>
      <c r="L62" s="7"/>
      <c r="M62" s="7"/>
      <c r="N62" s="7"/>
      <c r="O62" s="6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5"/>
    </row>
    <row r="63" spans="1:98" ht="15.75" thickBot="1">
      <c r="A63" s="6" t="s">
        <v>51</v>
      </c>
      <c r="B63" s="15"/>
      <c r="C63" s="6"/>
      <c r="D63" s="6"/>
      <c r="E63" s="6"/>
      <c r="F63" s="6"/>
      <c r="G63" s="6"/>
      <c r="H63" s="6"/>
      <c r="I63" s="6"/>
      <c r="J63" s="6"/>
      <c r="K63" s="7"/>
      <c r="L63" s="7"/>
      <c r="M63" s="7"/>
      <c r="N63" s="7"/>
      <c r="O63" s="6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5"/>
    </row>
    <row r="64" spans="1:98" ht="15.75" thickBot="1">
      <c r="A64" s="16" t="s">
        <v>48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31"/>
    </row>
    <row r="65" spans="1:98" ht="23.25" thickBot="1">
      <c r="A65" s="6" t="s">
        <v>49</v>
      </c>
      <c r="B65" s="15"/>
      <c r="C65" s="6"/>
      <c r="D65" s="6"/>
      <c r="E65" s="6"/>
      <c r="F65" s="6"/>
      <c r="G65" s="6"/>
      <c r="H65" s="6"/>
      <c r="I65" s="6"/>
      <c r="J65" s="6"/>
      <c r="K65" s="7"/>
      <c r="L65" s="7"/>
      <c r="M65" s="7"/>
      <c r="N65" s="7"/>
      <c r="O65" s="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5"/>
    </row>
    <row r="66" spans="1:98" ht="23.25" thickBot="1">
      <c r="A66" s="6" t="s">
        <v>49</v>
      </c>
      <c r="B66" s="15"/>
      <c r="C66" s="6"/>
      <c r="D66" s="6"/>
      <c r="E66" s="6"/>
      <c r="F66" s="6"/>
      <c r="G66" s="6"/>
      <c r="H66" s="6"/>
      <c r="I66" s="6"/>
      <c r="J66" s="6"/>
      <c r="K66" s="7"/>
      <c r="L66" s="7"/>
      <c r="M66" s="7"/>
      <c r="N66" s="7"/>
      <c r="O66" s="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5"/>
    </row>
    <row r="67" spans="1:98" ht="15.75" thickBot="1">
      <c r="A67" s="6" t="s">
        <v>50</v>
      </c>
      <c r="B67" s="15"/>
      <c r="C67" s="6"/>
      <c r="D67" s="6"/>
      <c r="E67" s="6"/>
      <c r="F67" s="6"/>
      <c r="G67" s="6"/>
      <c r="H67" s="6"/>
      <c r="I67" s="6"/>
      <c r="J67" s="6"/>
      <c r="K67" s="7"/>
      <c r="L67" s="7"/>
      <c r="M67" s="7"/>
      <c r="N67" s="7"/>
      <c r="O67" s="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5"/>
    </row>
    <row r="68" spans="1:98" ht="15.75" thickBot="1">
      <c r="A68" s="6" t="s">
        <v>51</v>
      </c>
      <c r="B68" s="15"/>
      <c r="C68" s="6"/>
      <c r="D68" s="6"/>
      <c r="E68" s="6"/>
      <c r="F68" s="6"/>
      <c r="G68" s="6"/>
      <c r="H68" s="6"/>
      <c r="I68" s="6"/>
      <c r="J68" s="6"/>
      <c r="K68" s="7"/>
      <c r="L68" s="7"/>
      <c r="M68" s="7"/>
      <c r="N68" s="7"/>
      <c r="O68" s="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5"/>
    </row>
    <row r="69" spans="1:98" ht="32.25" thickBot="1">
      <c r="A69" s="16" t="s">
        <v>53</v>
      </c>
      <c r="B69" s="29" t="s">
        <v>58</v>
      </c>
      <c r="C69" s="26"/>
      <c r="D69" s="26"/>
      <c r="E69" s="26"/>
      <c r="F69" s="26"/>
      <c r="G69" s="26"/>
      <c r="H69" s="26"/>
      <c r="I69" s="26"/>
      <c r="J69" s="26"/>
      <c r="K69" s="27"/>
      <c r="L69" s="27"/>
      <c r="M69" s="27"/>
      <c r="N69" s="27"/>
      <c r="O69" s="26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31"/>
    </row>
    <row r="70" spans="1:98" ht="15.75" thickBot="1">
      <c r="A70" s="6" t="s">
        <v>81</v>
      </c>
      <c r="B70" s="15"/>
      <c r="C70" s="6"/>
      <c r="D70" s="6"/>
      <c r="E70" s="6"/>
      <c r="F70" s="6"/>
      <c r="G70" s="6"/>
      <c r="H70" s="6"/>
      <c r="I70" s="6"/>
      <c r="J70" s="6"/>
      <c r="K70" s="7"/>
      <c r="L70" s="7"/>
      <c r="M70" s="7"/>
      <c r="N70" s="7"/>
      <c r="O70" s="6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5"/>
    </row>
    <row r="71" spans="1:98" ht="15.75" thickBot="1">
      <c r="A71" s="6" t="s">
        <v>81</v>
      </c>
      <c r="B71" s="15"/>
      <c r="C71" s="6"/>
      <c r="D71" s="6"/>
      <c r="E71" s="6"/>
      <c r="F71" s="6"/>
      <c r="G71" s="6"/>
      <c r="H71" s="6"/>
      <c r="I71" s="6"/>
      <c r="J71" s="6"/>
      <c r="K71" s="7"/>
      <c r="L71" s="7"/>
      <c r="M71" s="7"/>
      <c r="N71" s="7"/>
      <c r="O71" s="6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5"/>
    </row>
    <row r="72" spans="1:98" ht="15.75" thickBot="1">
      <c r="A72" s="16" t="s">
        <v>48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31"/>
    </row>
    <row r="73" spans="1:98" ht="23.25" thickBot="1">
      <c r="A73" s="6" t="s">
        <v>49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5"/>
    </row>
    <row r="74" spans="1:98" ht="23.25" thickBot="1">
      <c r="A74" s="6" t="s">
        <v>49</v>
      </c>
      <c r="B74" s="15"/>
      <c r="C74" s="6"/>
      <c r="D74" s="6"/>
      <c r="E74" s="6"/>
      <c r="F74" s="6"/>
      <c r="G74" s="6"/>
      <c r="H74" s="6"/>
      <c r="I74" s="6"/>
      <c r="J74" s="6"/>
      <c r="K74" s="7"/>
      <c r="L74" s="7"/>
      <c r="M74" s="7"/>
      <c r="N74" s="7"/>
      <c r="O74" s="6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5"/>
    </row>
    <row r="75" spans="1:98" ht="23.25" thickBot="1">
      <c r="A75" s="6" t="s">
        <v>49</v>
      </c>
      <c r="B75" s="15"/>
      <c r="C75" s="6"/>
      <c r="D75" s="6"/>
      <c r="E75" s="6"/>
      <c r="F75" s="6"/>
      <c r="G75" s="6"/>
      <c r="H75" s="6"/>
      <c r="I75" s="6"/>
      <c r="J75" s="6"/>
      <c r="K75" s="7"/>
      <c r="L75" s="7"/>
      <c r="M75" s="7"/>
      <c r="N75" s="7"/>
      <c r="O75" s="6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5"/>
    </row>
    <row r="76" spans="1:98" ht="15.75" thickBot="1">
      <c r="A76" s="6" t="s">
        <v>50</v>
      </c>
      <c r="B76" s="15"/>
      <c r="C76" s="6"/>
      <c r="D76" s="6"/>
      <c r="E76" s="6"/>
      <c r="F76" s="6"/>
      <c r="G76" s="6"/>
      <c r="H76" s="6"/>
      <c r="I76" s="6"/>
      <c r="J76" s="6"/>
      <c r="K76" s="7"/>
      <c r="L76" s="7"/>
      <c r="M76" s="7"/>
      <c r="N76" s="7"/>
      <c r="O76" s="6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5"/>
    </row>
    <row r="77" spans="1:98" ht="15.75" thickBot="1">
      <c r="A77" s="6" t="s">
        <v>51</v>
      </c>
      <c r="B77" s="15"/>
      <c r="C77" s="6"/>
      <c r="D77" s="6"/>
      <c r="E77" s="6"/>
      <c r="F77" s="6"/>
      <c r="G77" s="6"/>
      <c r="H77" s="6"/>
      <c r="I77" s="6"/>
      <c r="J77" s="6"/>
      <c r="K77" s="7"/>
      <c r="L77" s="7"/>
      <c r="M77" s="7"/>
      <c r="N77" s="7"/>
      <c r="O77" s="6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5"/>
    </row>
    <row r="78" spans="1:98" ht="15.75" thickBot="1">
      <c r="A78" s="16" t="s">
        <v>48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31"/>
    </row>
    <row r="79" spans="1:98" ht="23.25" thickBot="1">
      <c r="A79" s="6" t="s">
        <v>49</v>
      </c>
      <c r="B79" s="15"/>
      <c r="C79" s="6"/>
      <c r="D79" s="6"/>
      <c r="E79" s="6"/>
      <c r="F79" s="6"/>
      <c r="G79" s="6"/>
      <c r="H79" s="6"/>
      <c r="I79" s="6"/>
      <c r="J79" s="6"/>
      <c r="K79" s="7"/>
      <c r="L79" s="7"/>
      <c r="M79" s="7"/>
      <c r="N79" s="7"/>
      <c r="O79" s="6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5"/>
    </row>
    <row r="80" spans="1:98" ht="23.25" thickBot="1">
      <c r="A80" s="6" t="s">
        <v>49</v>
      </c>
      <c r="B80" s="15"/>
      <c r="C80" s="6"/>
      <c r="D80" s="6"/>
      <c r="E80" s="6"/>
      <c r="F80" s="6"/>
      <c r="G80" s="6"/>
      <c r="H80" s="6"/>
      <c r="I80" s="6"/>
      <c r="J80" s="6"/>
      <c r="K80" s="7"/>
      <c r="L80" s="7"/>
      <c r="M80" s="7"/>
      <c r="N80" s="7"/>
      <c r="O80" s="6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5"/>
    </row>
    <row r="81" spans="1:98" ht="15.75" thickBot="1">
      <c r="A81" s="6" t="s">
        <v>50</v>
      </c>
      <c r="B81" s="15"/>
      <c r="C81" s="6"/>
      <c r="D81" s="6"/>
      <c r="E81" s="6"/>
      <c r="F81" s="6"/>
      <c r="G81" s="6"/>
      <c r="H81" s="6"/>
      <c r="I81" s="6"/>
      <c r="J81" s="6"/>
      <c r="K81" s="7"/>
      <c r="L81" s="7"/>
      <c r="M81" s="7"/>
      <c r="N81" s="7"/>
      <c r="O81" s="6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5"/>
    </row>
    <row r="82" spans="1:98" ht="15.75" thickBot="1">
      <c r="A82" s="6" t="s">
        <v>51</v>
      </c>
      <c r="B82" s="15"/>
      <c r="C82" s="6"/>
      <c r="D82" s="6"/>
      <c r="E82" s="6"/>
      <c r="F82" s="6"/>
      <c r="G82" s="6"/>
      <c r="H82" s="6"/>
      <c r="I82" s="6"/>
      <c r="J82" s="6"/>
      <c r="K82" s="7"/>
      <c r="L82" s="7"/>
      <c r="M82" s="7"/>
      <c r="N82" s="7"/>
      <c r="O82" s="6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5"/>
    </row>
    <row r="83" spans="1:98" ht="32.25" thickBot="1">
      <c r="A83" s="20" t="s">
        <v>54</v>
      </c>
      <c r="B83" s="20" t="s">
        <v>55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31"/>
    </row>
    <row r="84" spans="1:98" ht="23.25" thickBot="1">
      <c r="A84" s="12"/>
      <c r="B84" s="12" t="s">
        <v>77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31"/>
    </row>
  </sheetData>
  <protectedRanges>
    <protectedRange sqref="A48:A52 A59:A63 A65:A68 A73:A77 A79:A82" name="Диапазон3_1_1"/>
    <protectedRange sqref="A54:A57 A70:A71" name="Диапазон3_5_1"/>
    <protectedRange sqref="A64 A58 A78 A72" name="Диапазон3_6_1"/>
  </protectedRanges>
  <mergeCells count="31">
    <mergeCell ref="X2:Z2"/>
    <mergeCell ref="AT2:AW2"/>
    <mergeCell ref="A1:CS1"/>
    <mergeCell ref="CT1:CT6"/>
    <mergeCell ref="A2:A6"/>
    <mergeCell ref="B2:B6"/>
    <mergeCell ref="D2:F2"/>
    <mergeCell ref="H2:J2"/>
    <mergeCell ref="L2:N2"/>
    <mergeCell ref="P2:R2"/>
    <mergeCell ref="T2:V2"/>
    <mergeCell ref="C5:AS5"/>
    <mergeCell ref="BC5:CS5"/>
    <mergeCell ref="CB2:CD2"/>
    <mergeCell ref="CF2:CH2"/>
    <mergeCell ref="CJ2:CL2"/>
    <mergeCell ref="CN2:CP2"/>
    <mergeCell ref="CR2:CS2"/>
    <mergeCell ref="C3:AS3"/>
    <mergeCell ref="BC3:CS3"/>
    <mergeCell ref="AF2:AH2"/>
    <mergeCell ref="BT2:BV2"/>
    <mergeCell ref="BX2:BZ2"/>
    <mergeCell ref="AB2:AD2"/>
    <mergeCell ref="BD2:BF2"/>
    <mergeCell ref="BH2:BJ2"/>
    <mergeCell ref="BL2:BN2"/>
    <mergeCell ref="BP2:BR2"/>
    <mergeCell ref="AY2:BB2"/>
    <mergeCell ref="AJ2:AM2"/>
    <mergeCell ref="AO2:AR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УП</vt:lpstr>
      <vt:lpstr>КУГ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Soloviev</dc:creator>
  <cp:lastModifiedBy>1</cp:lastModifiedBy>
  <cp:lastPrinted>2023-02-27T14:03:22Z</cp:lastPrinted>
  <dcterms:created xsi:type="dcterms:W3CDTF">2022-11-02T06:48:06Z</dcterms:created>
  <dcterms:modified xsi:type="dcterms:W3CDTF">2023-09-12T04:55:11Z</dcterms:modified>
</cp:coreProperties>
</file>